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 tabRatio="693" activeTab="1"/>
  </bookViews>
  <sheets>
    <sheet name="0" sheetId="54" r:id="rId1"/>
    <sheet name="1" sheetId="83" r:id="rId2"/>
    <sheet name="2" sheetId="87" r:id="rId3"/>
  </sheets>
  <calcPr calcId="162913"/>
</workbook>
</file>

<file path=xl/calcChain.xml><?xml version="1.0" encoding="utf-8"?>
<calcChain xmlns="http://schemas.openxmlformats.org/spreadsheetml/2006/main">
  <c r="A4" i="87" l="1"/>
  <c r="A3" i="87"/>
  <c r="J15" i="54"/>
  <c r="J11" i="54"/>
  <c r="A3" i="83" l="1"/>
  <c r="E10" i="54" l="1"/>
  <c r="J14" i="54" l="1"/>
  <c r="J10" i="54"/>
  <c r="A1" i="83" l="1"/>
  <c r="A6" i="83" l="1"/>
  <c r="J21" i="54" l="1"/>
  <c r="A7" i="87" l="1"/>
  <c r="A5" i="83"/>
  <c r="J23" i="54"/>
  <c r="J22" i="54"/>
  <c r="E19" i="54"/>
  <c r="J20" i="54"/>
  <c r="B5" i="54"/>
  <c r="G21" i="54" l="1"/>
  <c r="G14" i="54"/>
  <c r="G10" i="54"/>
  <c r="A1" i="87" l="1"/>
  <c r="B3" i="87" l="1"/>
  <c r="B4" i="87"/>
  <c r="B3" i="83"/>
</calcChain>
</file>

<file path=xl/sharedStrings.xml><?xml version="1.0" encoding="utf-8"?>
<sst xmlns="http://schemas.openxmlformats.org/spreadsheetml/2006/main" count="304" uniqueCount="100">
  <si>
    <t>УКР</t>
  </si>
  <si>
    <t>ENG</t>
  </si>
  <si>
    <t>  120,0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</si>
  <si>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</si>
  <si>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</si>
  <si>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</si>
  <si>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</si>
  <si>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</si>
  <si>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</si>
  <si>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</si>
  <si>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</si>
  <si>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</si>
  <si>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</si>
  <si>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</si>
  <si>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</si>
  <si>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</si>
  <si>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</si>
  <si>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</si>
  <si>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</si>
  <si>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</si>
  <si>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</si>
  <si>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</si>
  <si>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</si>
  <si>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</si>
  <si>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</si>
  <si>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</si>
  <si>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</si>
  <si>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</si>
  <si>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</si>
  <si>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</si>
  <si>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</si>
  <si>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</si>
  <si>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</si>
  <si>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</si>
  <si>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</si>
  <si>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</si>
  <si>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</si>
  <si>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</si>
  <si>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</si>
  <si>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</si>
  <si>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</si>
  <si>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</si>
  <si>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</si>
  <si>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</si>
  <si>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</si>
  <si>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</si>
  <si>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</si>
  <si>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</si>
  <si>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</si>
  <si>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</si>
  <si>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</si>
  <si>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</si>
  <si>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</si>
  <si>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</si>
  <si>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</si>
  <si>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</si>
  <si>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</si>
  <si>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</si>
  <si>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</si>
  <si>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</si>
  <si>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</si>
  <si>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</si>
  <si>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</si>
  <si>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</si>
  <si>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</si>
  <si>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</si>
  <si>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</si>
  <si>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</si>
  <si>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</si>
  <si>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</si>
  <si>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</si>
  <si>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</si>
  <si>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</si>
  <si>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</si>
  <si>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</si>
  <si>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</si>
  <si>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</si>
  <si>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</si>
  <si>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</si>
  <si>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</si>
  <si>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</si>
  <si>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</si>
  <si>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</si>
  <si>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</si>
  <si>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</si>
  <si>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</si>
  <si>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</si>
  <si>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</si>
  <si>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</si>
  <si>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</si>
  <si>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</si>
  <si>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</si>
  <si>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</si>
  <si>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</si>
  <si>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</si>
  <si>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</si>
  <si>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</si>
  <si>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01.2018</t>
  </si>
  <si>
    <t>02.2018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</si>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</sst>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.00_₴_-;\-* #,##0.00_₴_-;_-* &quot;-&quot;??_₴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2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0"/>
      <color theme="0"/>
      <name val="Times New Roman"/>
      <family val="1"/>
      <charset val="204"/>
    </font>
    <font>
      <b/>
      <sz val="14"/>
      <color rgb="FF000000"/>
      <name val="Verdana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"/>
      <name val="Calibri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</borders>
  <cellStyleXfs count="1823">
    <xf numFmtId="0" fontId="0" fillId="0" borderId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1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31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31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31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31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183" fontId="49" fillId="0" borderId="0" applyFont="0" applyFill="0" applyBorder="0" applyAlignment="0" applyProtection="0"/>
    <xf numFmtId="0" fontId="32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32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2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6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32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32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2" fillId="0" borderId="1">
      <protection hidden="1"/>
    </xf>
    <xf numFmtId="0" fontId="53" fillId="22" borderId="1" applyNumberFormat="0" applyFont="0" applyBorder="0" applyAlignment="0" applyProtection="0">
      <protection hidden="1"/>
    </xf>
    <xf numFmtId="0" fontId="54" fillId="0" borderId="1">
      <protection hidden="1"/>
    </xf>
    <xf numFmtId="0" fontId="43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35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7" fillId="0" borderId="3" applyNumberFormat="0" applyFont="0" applyFill="0" applyAlignment="0" applyProtection="0"/>
    <xf numFmtId="0" fontId="40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1" fontId="59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25" borderId="5">
      <alignment horizontal="center" vertical="center"/>
    </xf>
    <xf numFmtId="1" fontId="59" fillId="24" borderId="5">
      <alignment horizontal="right" vertical="center"/>
    </xf>
    <xf numFmtId="0" fontId="50" fillId="24" borderId="0"/>
    <xf numFmtId="0" fontId="50" fillId="24" borderId="0"/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38" fontId="5" fillId="0" borderId="0" applyFont="0" applyFill="0" applyBorder="0" applyAlignment="0" applyProtection="0"/>
    <xf numFmtId="185" fontId="66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66" fillId="0" borderId="0" applyFont="0" applyFill="0" applyBorder="0" applyAlignment="0" applyProtection="0"/>
    <xf numFmtId="178" fontId="67" fillId="0" borderId="0">
      <alignment horizontal="right" vertical="top"/>
    </xf>
    <xf numFmtId="3" fontId="68" fillId="0" borderId="0" applyFont="0" applyFill="0" applyBorder="0" applyAlignment="0" applyProtection="0"/>
    <xf numFmtId="0" fontId="69" fillId="0" borderId="0"/>
    <xf numFmtId="3" fontId="50" fillId="0" borderId="0" applyFill="0" applyBorder="0" applyAlignment="0" applyProtection="0"/>
    <xf numFmtId="0" fontId="70" fillId="0" borderId="0"/>
    <xf numFmtId="0" fontId="70" fillId="0" borderId="0"/>
    <xf numFmtId="172" fontId="5" fillId="0" borderId="0" applyFont="0" applyFill="0" applyBorder="0" applyAlignment="0" applyProtection="0"/>
    <xf numFmtId="186" fontId="68" fillId="0" borderId="0" applyFont="0" applyFill="0" applyBorder="0" applyAlignment="0" applyProtection="0"/>
    <xf numFmtId="175" fontId="6" fillId="0" borderId="0">
      <protection locked="0"/>
    </xf>
    <xf numFmtId="0" fontId="57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5" fillId="0" borderId="0">
      <protection locked="0"/>
    </xf>
    <xf numFmtId="0" fontId="74" fillId="0" borderId="0">
      <protection locked="0"/>
    </xf>
    <xf numFmtId="0" fontId="76" fillId="0" borderId="0"/>
    <xf numFmtId="0" fontId="74" fillId="0" borderId="0">
      <protection locked="0"/>
    </xf>
    <xf numFmtId="0" fontId="77" fillId="0" borderId="0"/>
    <xf numFmtId="0" fontId="74" fillId="0" borderId="0">
      <protection locked="0"/>
    </xf>
    <xf numFmtId="0" fontId="77" fillId="0" borderId="0"/>
    <xf numFmtId="0" fontId="75" fillId="0" borderId="0">
      <protection locked="0"/>
    </xf>
    <xf numFmtId="0" fontId="77" fillId="0" borderId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175" fontId="6" fillId="0" borderId="0">
      <protection locked="0"/>
    </xf>
    <xf numFmtId="0" fontId="77" fillId="0" borderId="0"/>
    <xf numFmtId="0" fontId="78" fillId="0" borderId="0"/>
    <xf numFmtId="0" fontId="77" fillId="0" borderId="0"/>
    <xf numFmtId="0" fontId="69" fillId="0" borderId="0"/>
    <xf numFmtId="0" fontId="47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38" fontId="80" fillId="25" borderId="0" applyNumberFormat="0" applyBorder="0" applyAlignment="0" applyProtection="0"/>
    <xf numFmtId="0" fontId="36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37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38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33" fillId="7" borderId="2" applyNumberFormat="0" applyAlignment="0" applyProtection="0"/>
    <xf numFmtId="10" fontId="80" fillId="24" borderId="5" applyNumberFormat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88" fillId="0" borderId="0"/>
    <xf numFmtId="0" fontId="77" fillId="0" borderId="12"/>
    <xf numFmtId="0" fontId="45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90" fillId="0" borderId="1">
      <alignment horizontal="left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92" fontId="57" fillId="0" borderId="0" applyFont="0" applyFill="0" applyBorder="0" applyAlignment="0" applyProtection="0"/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93" fontId="57" fillId="0" borderId="0" applyFont="0" applyFill="0" applyBorder="0" applyAlignment="0" applyProtection="0"/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0" fontId="92" fillId="0" borderId="0"/>
    <xf numFmtId="0" fontId="4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/>
    <xf numFmtId="0" fontId="19" fillId="0" borderId="0"/>
    <xf numFmtId="0" fontId="1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50" fillId="0" borderId="0"/>
    <xf numFmtId="0" fontId="49" fillId="0" borderId="0"/>
    <xf numFmtId="0" fontId="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196" fontId="66" fillId="0" borderId="0" applyFill="0" applyBorder="0" applyAlignment="0" applyProtection="0">
      <alignment horizontal="right"/>
    </xf>
    <xf numFmtId="0" fontId="73" fillId="0" borderId="0"/>
    <xf numFmtId="177" fontId="19" fillId="0" borderId="0"/>
    <xf numFmtId="0" fontId="95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8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6" fillId="0" borderId="0"/>
    <xf numFmtId="173" fontId="9" fillId="0" borderId="0" applyFont="0" applyFill="0" applyBorder="0" applyAlignment="0" applyProtection="0"/>
    <xf numFmtId="0" fontId="34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0" fontId="69" fillId="0" borderId="0"/>
    <xf numFmtId="10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50" fillId="0" borderId="0" applyFont="0" applyFill="0" applyBorder="0" applyAlignment="0" applyProtection="0"/>
    <xf numFmtId="200" fontId="49" fillId="0" borderId="0" applyFont="0" applyFill="0" applyBorder="0" applyAlignment="0" applyProtection="0"/>
    <xf numFmtId="201" fontId="49" fillId="0" borderId="0" applyFont="0" applyFill="0" applyBorder="0" applyAlignment="0" applyProtection="0"/>
    <xf numFmtId="2" fontId="57" fillId="0" borderId="0" applyFont="0" applyFill="0" applyBorder="0" applyAlignment="0" applyProtection="0"/>
    <xf numFmtId="202" fontId="66" fillId="0" borderId="0" applyFill="0" applyBorder="0" applyAlignment="0">
      <alignment horizontal="centerContinuous"/>
    </xf>
    <xf numFmtId="0" fontId="49" fillId="0" borderId="0"/>
    <xf numFmtId="0" fontId="98" fillId="0" borderId="1" applyNumberFormat="0" applyFill="0" applyBorder="0" applyAlignment="0" applyProtection="0">
      <protection hidden="1"/>
    </xf>
    <xf numFmtId="171" fontId="99" fillId="0" borderId="0"/>
    <xf numFmtId="0" fontId="100" fillId="0" borderId="0"/>
    <xf numFmtId="0" fontId="50" fillId="0" borderId="0" applyNumberFormat="0"/>
    <xf numFmtId="0" fontId="4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22" borderId="1"/>
    <xf numFmtId="175" fontId="6" fillId="0" borderId="16">
      <protection locked="0"/>
    </xf>
    <xf numFmtId="0" fontId="102" fillId="0" borderId="17" applyNumberFormat="0" applyFill="0" applyAlignment="0" applyProtection="0"/>
    <xf numFmtId="0" fontId="74" fillId="0" borderId="16">
      <protection locked="0"/>
    </xf>
    <xf numFmtId="0" fontId="92" fillId="0" borderId="0"/>
    <xf numFmtId="0" fontId="4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1" fontId="106" fillId="0" borderId="0">
      <alignment horizontal="right"/>
    </xf>
    <xf numFmtId="0" fontId="32" fillId="27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13" borderId="2" applyNumberFormat="0" applyAlignment="0" applyProtection="0"/>
    <xf numFmtId="0" fontId="34" fillId="29" borderId="15" applyNumberFormat="0" applyAlignment="0" applyProtection="0"/>
    <xf numFmtId="0" fontId="112" fillId="29" borderId="2" applyNumberFormat="0" applyAlignment="0" applyProtection="0"/>
    <xf numFmtId="0" fontId="107" fillId="0" borderId="0" applyProtection="0"/>
    <xf numFmtId="176" fontId="25" fillId="0" borderId="0" applyFont="0" applyFill="0" applyBorder="0" applyAlignment="0" applyProtection="0"/>
    <xf numFmtId="0" fontId="47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5" fillId="0" borderId="21" applyNumberFormat="0" applyFill="0" applyAlignment="0" applyProtection="0"/>
    <xf numFmtId="0" fontId="115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24" fillId="0" borderId="0">
      <alignment wrapText="1"/>
    </xf>
    <xf numFmtId="0" fontId="45" fillId="0" borderId="13" applyNumberFormat="0" applyFill="0" applyAlignment="0" applyProtection="0"/>
    <xf numFmtId="0" fontId="39" fillId="0" borderId="22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1" fillId="0" borderId="0"/>
    <xf numFmtId="0" fontId="24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1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39" fillId="0" borderId="17" applyNumberFormat="0" applyFill="0" applyAlignment="0" applyProtection="0"/>
    <xf numFmtId="0" fontId="43" fillId="5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11" fillId="10" borderId="14" applyNumberFormat="0" applyFont="0" applyAlignment="0" applyProtection="0"/>
    <xf numFmtId="0" fontId="31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22" borderId="15" applyNumberFormat="0" applyAlignment="0" applyProtection="0"/>
    <xf numFmtId="0" fontId="46" fillId="0" borderId="23" applyNumberFormat="0" applyFill="0" applyAlignment="0" applyProtection="0"/>
    <xf numFmtId="0" fontId="42" fillId="13" borderId="0" applyNumberFormat="0" applyBorder="0" applyAlignment="0" applyProtection="0"/>
    <xf numFmtId="0" fontId="2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107" fillId="0" borderId="0" applyProtection="0"/>
    <xf numFmtId="170" fontId="31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7" fillId="6" borderId="0" applyNumberFormat="0" applyBorder="0" applyAlignment="0" applyProtection="0"/>
    <xf numFmtId="49" fontId="23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49" fillId="0" borderId="0" applyFont="0" applyFill="0" applyBorder="0" applyAlignment="0" applyProtection="0"/>
    <xf numFmtId="181" fontId="66" fillId="0" borderId="0" applyFont="0" applyFill="0" applyBorder="0" applyAlignment="0" applyProtection="0"/>
    <xf numFmtId="182" fontId="49" fillId="0" borderId="0" applyFont="0" applyFill="0" applyBorder="0" applyAlignment="0" applyProtection="0"/>
    <xf numFmtId="182" fontId="66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2" fontId="74" fillId="0" borderId="0">
      <protection locked="0"/>
    </xf>
    <xf numFmtId="2" fontId="75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205" fontId="50" fillId="0" borderId="0"/>
    <xf numFmtId="0" fontId="120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32" borderId="5">
      <alignment horizontal="center" vertical="center"/>
    </xf>
    <xf numFmtId="0" fontId="120" fillId="24" borderId="5">
      <alignment horizontal="right" vertical="center"/>
    </xf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2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173" fontId="28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2" fontId="74" fillId="0" borderId="0">
      <protection locked="0"/>
    </xf>
    <xf numFmtId="0" fontId="50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3" fillId="0" borderId="0"/>
    <xf numFmtId="206" fontId="50" fillId="0" borderId="0" applyFont="0" applyFill="0" applyBorder="0" applyAlignment="0" applyProtection="0"/>
    <xf numFmtId="177" fontId="78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76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3" fillId="0" borderId="0"/>
    <xf numFmtId="0" fontId="74" fillId="0" borderId="0">
      <protection locked="0"/>
    </xf>
    <xf numFmtId="207" fontId="74" fillId="0" borderId="0">
      <protection locked="0"/>
    </xf>
    <xf numFmtId="2" fontId="50" fillId="0" borderId="0" applyFont="0" applyFill="0" applyBorder="0" applyAlignment="0" applyProtection="0"/>
    <xf numFmtId="0" fontId="77" fillId="0" borderId="0"/>
    <xf numFmtId="0" fontId="78" fillId="0" borderId="0"/>
    <xf numFmtId="0" fontId="77" fillId="0" borderId="0"/>
    <xf numFmtId="207" fontId="74" fillId="0" borderId="0">
      <protection locked="0"/>
    </xf>
    <xf numFmtId="208" fontId="124" fillId="0" borderId="0" applyAlignment="0">
      <alignment wrapText="1"/>
    </xf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09" fontId="125" fillId="0" borderId="0">
      <protection locked="0"/>
    </xf>
    <xf numFmtId="209" fontId="125" fillId="0" borderId="0"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74" fontId="49" fillId="0" borderId="0" applyFont="0" applyFill="0" applyBorder="0" applyAlignment="0" applyProtection="0"/>
    <xf numFmtId="174" fontId="66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0" fillId="0" borderId="0"/>
    <xf numFmtId="0" fontId="77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2" fillId="24" borderId="26">
      <alignment horizontal="left" vertical="center"/>
      <protection locked="0"/>
    </xf>
    <xf numFmtId="49" fontId="132" fillId="24" borderId="26">
      <alignment horizontal="left" vertical="center"/>
    </xf>
    <xf numFmtId="4" fontId="132" fillId="24" borderId="26">
      <alignment horizontal="right" vertical="center"/>
      <protection locked="0"/>
    </xf>
    <xf numFmtId="4" fontId="132" fillId="24" borderId="26">
      <alignment horizontal="right" vertical="center"/>
    </xf>
    <xf numFmtId="4" fontId="133" fillId="24" borderId="26">
      <alignment horizontal="right" vertical="center"/>
      <protection locked="0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9" fontId="135" fillId="24" borderId="5">
      <alignment horizontal="left" vertical="center"/>
      <protection locked="0"/>
    </xf>
    <xf numFmtId="49" fontId="135" fillId="24" borderId="5">
      <alignment horizontal="left" vertical="center"/>
    </xf>
    <xf numFmtId="4" fontId="134" fillId="24" borderId="5">
      <alignment horizontal="right" vertical="center"/>
      <protection locked="0"/>
    </xf>
    <xf numFmtId="4" fontId="134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</xf>
    <xf numFmtId="49" fontId="122" fillId="24" borderId="5">
      <alignment horizontal="left" vertical="center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</xf>
    <xf numFmtId="4" fontId="122" fillId="24" borderId="5">
      <alignment horizontal="right" vertical="center"/>
    </xf>
    <xf numFmtId="4" fontId="133" fillId="24" borderId="5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40" fillId="0" borderId="5">
      <alignment horizontal="left" vertical="center"/>
      <protection locked="0"/>
    </xf>
    <xf numFmtId="49" fontId="140" fillId="0" borderId="5">
      <alignment horizontal="left" vertical="center"/>
    </xf>
    <xf numFmtId="49" fontId="141" fillId="0" borderId="5">
      <alignment horizontal="left" vertical="center"/>
      <protection locked="0"/>
    </xf>
    <xf numFmtId="49" fontId="141" fillId="0" borderId="5">
      <alignment horizontal="left" vertical="center"/>
    </xf>
    <xf numFmtId="4" fontId="140" fillId="0" borderId="5">
      <alignment horizontal="right" vertical="center"/>
      <protection locked="0"/>
    </xf>
    <xf numFmtId="4" fontId="140" fillId="0" borderId="5">
      <alignment horizontal="right" vertical="center"/>
    </xf>
    <xf numFmtId="4" fontId="141" fillId="0" borderId="5">
      <alignment horizontal="right" vertical="center"/>
      <protection locked="0"/>
    </xf>
    <xf numFmtId="49" fontId="142" fillId="0" borderId="5">
      <alignment horizontal="left" vertical="center"/>
      <protection locked="0"/>
    </xf>
    <xf numFmtId="49" fontId="142" fillId="0" borderId="5">
      <alignment horizontal="left" vertical="center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" fontId="142" fillId="0" borderId="5">
      <alignment horizontal="right" vertical="center"/>
      <protection locked="0"/>
    </xf>
    <xf numFmtId="4" fontId="142" fillId="0" borderId="5">
      <alignment horizontal="right" vertical="center"/>
    </xf>
    <xf numFmtId="49" fontId="140" fillId="0" borderId="5">
      <alignment horizontal="left" vertical="center"/>
      <protection locked="0"/>
    </xf>
    <xf numFmtId="49" fontId="141" fillId="0" borderId="5">
      <alignment horizontal="left" vertical="center"/>
      <protection locked="0"/>
    </xf>
    <xf numFmtId="4" fontId="140" fillId="0" borderId="5">
      <alignment horizontal="right" vertical="center"/>
      <protection locked="0"/>
    </xf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1" fontId="66" fillId="0" borderId="0" applyNumberFormat="0" applyAlignment="0">
      <alignment horizontal="center"/>
    </xf>
    <xf numFmtId="210" fontId="144" fillId="0" borderId="0" applyNumberFormat="0">
      <alignment horizontal="centerContinuous"/>
    </xf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211" fontId="73" fillId="0" borderId="0" applyFont="0" applyFill="0" applyBorder="0" applyAlignment="0" applyProtection="0"/>
    <xf numFmtId="212" fontId="73" fillId="0" borderId="0" applyFont="0" applyFill="0" applyBorder="0" applyAlignment="0" applyProtection="0"/>
    <xf numFmtId="213" fontId="74" fillId="0" borderId="0">
      <protection locked="0"/>
    </xf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214" fontId="74" fillId="0" borderId="0">
      <protection locked="0"/>
    </xf>
    <xf numFmtId="215" fontId="74" fillId="0" borderId="0">
      <protection locked="0"/>
    </xf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145" fillId="0" borderId="0"/>
    <xf numFmtId="0" fontId="19" fillId="0" borderId="0"/>
    <xf numFmtId="0" fontId="146" fillId="0" borderId="0"/>
    <xf numFmtId="0" fontId="19" fillId="0" borderId="0"/>
    <xf numFmtId="0" fontId="78" fillId="0" borderId="0"/>
    <xf numFmtId="0" fontId="78" fillId="0" borderId="0"/>
    <xf numFmtId="0" fontId="28" fillId="0" borderId="0"/>
    <xf numFmtId="0" fontId="28" fillId="0" borderId="0"/>
    <xf numFmtId="0" fontId="66" fillId="0" borderId="0"/>
    <xf numFmtId="0" fontId="106" fillId="0" borderId="0"/>
    <xf numFmtId="0" fontId="50" fillId="0" borderId="0"/>
    <xf numFmtId="0" fontId="28" fillId="0" borderId="0"/>
    <xf numFmtId="0" fontId="3" fillId="0" borderId="0"/>
    <xf numFmtId="0" fontId="66" fillId="0" borderId="0"/>
    <xf numFmtId="0" fontId="66" fillId="0" borderId="0"/>
    <xf numFmtId="0" fontId="50" fillId="0" borderId="0"/>
    <xf numFmtId="0" fontId="14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 applyBorder="0"/>
    <xf numFmtId="0" fontId="50" fillId="0" borderId="0"/>
    <xf numFmtId="0" fontId="50" fillId="0" borderId="0"/>
    <xf numFmtId="0" fontId="66" fillId="0" borderId="0"/>
    <xf numFmtId="0" fontId="66" fillId="0" borderId="0"/>
    <xf numFmtId="0" fontId="11" fillId="0" borderId="0"/>
    <xf numFmtId="0" fontId="66" fillId="0" borderId="0"/>
    <xf numFmtId="0" fontId="148" fillId="0" borderId="0"/>
    <xf numFmtId="0" fontId="50" fillId="0" borderId="0"/>
    <xf numFmtId="0" fontId="66" fillId="0" borderId="0" applyBorder="0"/>
    <xf numFmtId="0" fontId="11" fillId="0" borderId="0"/>
    <xf numFmtId="0" fontId="28" fillId="0" borderId="0"/>
    <xf numFmtId="0" fontId="28" fillId="0" borderId="0"/>
    <xf numFmtId="216" fontId="149" fillId="0" borderId="0"/>
    <xf numFmtId="0" fontId="66" fillId="0" borderId="0"/>
    <xf numFmtId="0" fontId="31" fillId="0" borderId="0"/>
    <xf numFmtId="0" fontId="150" fillId="0" borderId="0"/>
    <xf numFmtId="0" fontId="150" fillId="0" borderId="0"/>
    <xf numFmtId="0" fontId="150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18" fillId="32" borderId="5">
      <alignment horizontal="right" vertical="center"/>
      <protection locked="0"/>
    </xf>
    <xf numFmtId="4" fontId="118" fillId="30" borderId="5">
      <alignment horizontal="right" vertical="center"/>
      <protection locked="0"/>
    </xf>
    <xf numFmtId="4" fontId="118" fillId="25" borderId="5">
      <alignment horizontal="right" vertical="center"/>
      <protection locked="0"/>
    </xf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9" fontId="6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66" fillId="0" borderId="0" applyFont="0" applyFill="0" applyBorder="0" applyAlignment="0" applyProtection="0"/>
    <xf numFmtId="217" fontId="74" fillId="0" borderId="0">
      <protection locked="0"/>
    </xf>
    <xf numFmtId="218" fontId="74" fillId="0" borderId="0">
      <protection locked="0"/>
    </xf>
    <xf numFmtId="219" fontId="50" fillId="0" borderId="0" applyFont="0" applyFill="0" applyBorder="0" applyAlignment="0" applyProtection="0"/>
    <xf numFmtId="217" fontId="74" fillId="0" borderId="0">
      <protection locked="0"/>
    </xf>
    <xf numFmtId="202" fontId="66" fillId="0" borderId="0" applyFill="0" applyBorder="0" applyAlignment="0">
      <alignment horizontal="centerContinuous"/>
    </xf>
    <xf numFmtId="218" fontId="74" fillId="0" borderId="0">
      <protection locked="0"/>
    </xf>
    <xf numFmtId="220" fontId="74" fillId="0" borderId="0">
      <protection locked="0"/>
    </xf>
    <xf numFmtId="49" fontId="122" fillId="0" borderId="5">
      <alignment horizontal="left" vertical="center" wrapText="1"/>
      <protection locked="0"/>
    </xf>
    <xf numFmtId="49" fontId="122" fillId="0" borderId="5">
      <alignment horizontal="left" vertical="center" wrapText="1"/>
      <protection locked="0"/>
    </xf>
    <xf numFmtId="4" fontId="151" fillId="33" borderId="27" applyNumberFormat="0" applyProtection="0">
      <alignment vertical="center"/>
    </xf>
    <xf numFmtId="4" fontId="152" fillId="33" borderId="27" applyNumberFormat="0" applyProtection="0">
      <alignment vertical="center"/>
    </xf>
    <xf numFmtId="4" fontId="153" fillId="0" borderId="0" applyNumberFormat="0" applyProtection="0">
      <alignment horizontal="left" vertical="center" indent="1"/>
    </xf>
    <xf numFmtId="4" fontId="154" fillId="34" borderId="27" applyNumberFormat="0" applyProtection="0">
      <alignment horizontal="left" vertical="center" indent="1"/>
    </xf>
    <xf numFmtId="4" fontId="155" fillId="35" borderId="27" applyNumberFormat="0" applyProtection="0">
      <alignment vertical="center"/>
    </xf>
    <xf numFmtId="4" fontId="156" fillId="32" borderId="27" applyNumberFormat="0" applyProtection="0">
      <alignment vertical="center"/>
    </xf>
    <xf numFmtId="4" fontId="155" fillId="36" borderId="27" applyNumberFormat="0" applyProtection="0">
      <alignment vertical="center"/>
    </xf>
    <xf numFmtId="4" fontId="157" fillId="35" borderId="27" applyNumberFormat="0" applyProtection="0">
      <alignment vertical="center"/>
    </xf>
    <xf numFmtId="4" fontId="158" fillId="37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4" borderId="27" applyNumberFormat="0" applyProtection="0">
      <alignment horizontal="left" vertical="center" indent="1"/>
    </xf>
    <xf numFmtId="4" fontId="160" fillId="31" borderId="27" applyNumberFormat="0" applyProtection="0">
      <alignment vertical="center"/>
    </xf>
    <xf numFmtId="4" fontId="161" fillId="24" borderId="27" applyNumberFormat="0" applyProtection="0">
      <alignment horizontal="left" vertical="center" indent="1"/>
    </xf>
    <xf numFmtId="4" fontId="162" fillId="30" borderId="27" applyNumberFormat="0" applyProtection="0">
      <alignment horizontal="left" vertical="center" indent="1"/>
    </xf>
    <xf numFmtId="4" fontId="163" fillId="34" borderId="27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8" fillId="30" borderId="27" applyNumberFormat="0" applyProtection="0">
      <alignment horizontal="left" vertical="center" indent="1"/>
    </xf>
    <xf numFmtId="4" fontId="166" fillId="24" borderId="27" applyNumberFormat="0" applyProtection="0">
      <alignment vertical="center"/>
    </xf>
    <xf numFmtId="4" fontId="167" fillId="24" borderId="27" applyNumberFormat="0" applyProtection="0">
      <alignment vertical="center"/>
    </xf>
    <xf numFmtId="4" fontId="80" fillId="0" borderId="0" applyNumberFormat="0" applyProtection="0">
      <alignment horizontal="left" vertical="center" indent="1"/>
    </xf>
    <xf numFmtId="4" fontId="168" fillId="24" borderId="27" applyNumberFormat="0" applyProtection="0">
      <alignment vertical="center"/>
    </xf>
    <xf numFmtId="4" fontId="169" fillId="24" borderId="27" applyNumberFormat="0" applyProtection="0">
      <alignment vertical="center"/>
    </xf>
    <xf numFmtId="4" fontId="158" fillId="38" borderId="27" applyNumberFormat="0" applyProtection="0">
      <alignment horizontal="left" vertical="center" indent="1"/>
    </xf>
    <xf numFmtId="4" fontId="170" fillId="31" borderId="27" applyNumberFormat="0" applyProtection="0">
      <alignment horizontal="left" indent="1"/>
    </xf>
    <xf numFmtId="4" fontId="171" fillId="24" borderId="27" applyNumberFormat="0" applyProtection="0">
      <alignment vertical="center"/>
    </xf>
    <xf numFmtId="38" fontId="73" fillId="0" borderId="24"/>
    <xf numFmtId="221" fontId="50" fillId="0" borderId="0">
      <protection locked="0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50" fillId="0" borderId="0" applyNumberFormat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" fontId="125" fillId="0" borderId="0">
      <protection locked="0"/>
    </xf>
    <xf numFmtId="2" fontId="125" fillId="0" borderId="0">
      <protection locked="0"/>
    </xf>
    <xf numFmtId="218" fontId="74" fillId="0" borderId="0">
      <protection locked="0"/>
    </xf>
    <xf numFmtId="220" fontId="74" fillId="0" borderId="0">
      <protection locked="0"/>
    </xf>
    <xf numFmtId="0" fontId="73" fillId="0" borderId="0"/>
    <xf numFmtId="4" fontId="50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73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3" fillId="0" borderId="0" applyNumberFormat="0" applyFont="0" applyFill="0" applyBorder="0" applyAlignment="0" applyProtection="0"/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66" fillId="0" borderId="0"/>
    <xf numFmtId="0" fontId="175" fillId="0" borderId="0">
      <alignment horizontal="left" wrapText="1"/>
    </xf>
    <xf numFmtId="0" fontId="176" fillId="0" borderId="18" applyNumberFormat="0" applyFont="0" applyFill="0" applyBorder="0" applyAlignment="0" applyProtection="0">
      <alignment horizontal="center" wrapText="1"/>
    </xf>
    <xf numFmtId="222" fontId="49" fillId="0" borderId="0" applyNumberFormat="0" applyFont="0" applyFill="0" applyBorder="0" applyAlignment="0" applyProtection="0">
      <alignment horizontal="right"/>
    </xf>
    <xf numFmtId="0" fontId="176" fillId="0" borderId="0" applyNumberFormat="0" applyFont="0" applyFill="0" applyBorder="0" applyAlignment="0" applyProtection="0">
      <alignment horizontal="left" indent="1"/>
    </xf>
    <xf numFmtId="223" fontId="176" fillId="0" borderId="0" applyNumberFormat="0" applyFont="0" applyFill="0" applyBorder="0" applyAlignment="0" applyProtection="0"/>
    <xf numFmtId="0" fontId="66" fillId="0" borderId="18" applyNumberFormat="0" applyFont="0" applyFill="0" applyAlignment="0" applyProtection="0">
      <alignment horizontal="center"/>
    </xf>
    <xf numFmtId="0" fontId="66" fillId="0" borderId="0" applyNumberFormat="0" applyFont="0" applyFill="0" applyBorder="0" applyAlignment="0" applyProtection="0">
      <alignment horizontal="left" wrapText="1" indent="1"/>
    </xf>
    <xf numFmtId="0" fontId="176" fillId="0" borderId="0" applyNumberFormat="0" applyFont="0" applyFill="0" applyBorder="0" applyAlignment="0" applyProtection="0">
      <alignment horizontal="left" indent="1"/>
    </xf>
    <xf numFmtId="0" fontId="66" fillId="0" borderId="0" applyNumberFormat="0" applyFont="0" applyFill="0" applyBorder="0" applyAlignment="0" applyProtection="0">
      <alignment horizontal="left" wrapText="1" indent="2"/>
    </xf>
    <xf numFmtId="224" fontId="66" fillId="0" borderId="0">
      <alignment horizontal="right"/>
    </xf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216" fontId="33" fillId="7" borderId="2" applyNumberFormat="0" applyAlignment="0" applyProtection="0"/>
    <xf numFmtId="0" fontId="34" fillId="22" borderId="15" applyNumberFormat="0" applyAlignment="0" applyProtection="0"/>
    <xf numFmtId="0" fontId="34" fillId="22" borderId="15" applyNumberFormat="0" applyAlignment="0" applyProtection="0"/>
    <xf numFmtId="0" fontId="35" fillId="22" borderId="2" applyNumberFormat="0" applyAlignment="0" applyProtection="0"/>
    <xf numFmtId="0" fontId="35" fillId="22" borderId="2" applyNumberFormat="0" applyAlignment="0" applyProtection="0"/>
    <xf numFmtId="0" fontId="107" fillId="0" borderId="0" applyProtection="0"/>
    <xf numFmtId="195" fontId="24" fillId="0" borderId="0" applyFont="0" applyFill="0" applyBorder="0" applyAlignment="0" applyProtection="0"/>
    <xf numFmtId="0" fontId="47" fillId="4" borderId="0" applyNumberFormat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45" fillId="0" borderId="13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24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48" fillId="0" borderId="0"/>
    <xf numFmtId="216" fontId="148" fillId="0" borderId="0"/>
    <xf numFmtId="216" fontId="148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1" fillId="0" borderId="0"/>
    <xf numFmtId="0" fontId="24" fillId="0" borderId="0"/>
    <xf numFmtId="0" fontId="39" fillId="0" borderId="17" applyNumberFormat="0" applyFill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22" borderId="15" applyNumberFormat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2" fillId="1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5" fontId="177" fillId="0" borderId="0" applyFont="0" applyFill="0" applyBorder="0" applyAlignment="0" applyProtection="0"/>
    <xf numFmtId="173" fontId="177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6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20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226" fontId="178" fillId="24" borderId="25" applyFill="0" applyBorder="0">
      <alignment horizontal="center" vertical="center" wrapText="1"/>
      <protection locked="0"/>
    </xf>
    <xf numFmtId="208" fontId="179" fillId="0" borderId="0">
      <alignment wrapText="1"/>
    </xf>
    <xf numFmtId="208" fontId="124" fillId="0" borderId="0">
      <alignment wrapText="1"/>
    </xf>
    <xf numFmtId="0" fontId="180" fillId="0" borderId="0" applyNumberFormat="0" applyFill="0" applyBorder="0" applyAlignment="0" applyProtection="0"/>
    <xf numFmtId="0" fontId="199" fillId="0" borderId="0"/>
    <xf numFmtId="0" fontId="11" fillId="0" borderId="0"/>
    <xf numFmtId="0" fontId="201" fillId="0" borderId="0"/>
  </cellStyleXfs>
  <cellXfs count="95">
    <xf numFmtId="0" fontId="0" fillId="0" borderId="0" xfId="0"/>
    <xf numFmtId="0" fontId="11" fillId="0" borderId="0" xfId="787"/>
    <xf numFmtId="0" fontId="11" fillId="0" borderId="0" xfId="787" applyFont="1"/>
    <xf numFmtId="0" fontId="27" fillId="0" borderId="0" xfId="787" applyFont="1"/>
    <xf numFmtId="0" fontId="11" fillId="0" borderId="0" xfId="787" applyFill="1" applyBorder="1"/>
    <xf numFmtId="0" fontId="11" fillId="0" borderId="0" xfId="787" applyFont="1" applyAlignment="1">
      <alignment horizontal="center"/>
    </xf>
    <xf numFmtId="0" fontId="20" fillId="0" borderId="0" xfId="787" applyFont="1" applyFill="1" applyBorder="1" applyAlignment="1">
      <alignment horizontal="center"/>
    </xf>
    <xf numFmtId="177" fontId="26" fillId="0" borderId="0" xfId="607" applyNumberFormat="1" applyFont="1" applyFill="1" applyBorder="1" applyAlignment="1" applyProtection="1">
      <alignment horizontal="left"/>
    </xf>
    <xf numFmtId="177" fontId="14" fillId="0" borderId="0" xfId="607" applyNumberFormat="1" applyFont="1" applyFill="1" applyBorder="1" applyAlignment="1" applyProtection="1">
      <alignment horizontal="left" indent="1"/>
    </xf>
    <xf numFmtId="177" fontId="26" fillId="0" borderId="0" xfId="607" applyNumberFormat="1" applyFont="1" applyFill="1" applyBorder="1" applyAlignment="1" applyProtection="1">
      <alignment horizontal="left" indent="1"/>
    </xf>
    <xf numFmtId="171" fontId="15" fillId="0" borderId="0" xfId="0" applyNumberFormat="1" applyFont="1" applyFill="1" applyBorder="1" applyAlignment="1"/>
    <xf numFmtId="171" fontId="15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119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788" applyFont="1" applyFill="1" applyBorder="1" applyAlignment="1">
      <alignment horizontal="center"/>
    </xf>
    <xf numFmtId="0" fontId="14" fillId="0" borderId="0" xfId="787" applyFont="1" applyFill="1" applyBorder="1"/>
    <xf numFmtId="0" fontId="22" fillId="0" borderId="0" xfId="787" applyFont="1" applyFill="1" applyBorder="1"/>
    <xf numFmtId="0" fontId="183" fillId="0" borderId="0" xfId="1819" applyFont="1" applyBorder="1" applyAlignment="1">
      <alignment vertical="center"/>
    </xf>
    <xf numFmtId="0" fontId="183" fillId="0" borderId="0" xfId="1819" applyFont="1" applyBorder="1" applyAlignment="1"/>
    <xf numFmtId="0" fontId="184" fillId="0" borderId="0" xfId="1819" applyFont="1" applyBorder="1" applyAlignment="1"/>
    <xf numFmtId="0" fontId="182" fillId="0" borderId="0" xfId="0" applyFont="1" applyBorder="1"/>
    <xf numFmtId="0" fontId="182" fillId="0" borderId="18" xfId="0" applyFont="1" applyBorder="1" applyAlignment="1"/>
    <xf numFmtId="0" fontId="0" fillId="0" borderId="0" xfId="0" applyFill="1" applyBorder="1"/>
    <xf numFmtId="0" fontId="181" fillId="0" borderId="0" xfId="1819" applyFont="1" applyFill="1" applyBorder="1" applyAlignment="1">
      <alignment horizontal="left" vertical="center"/>
    </xf>
    <xf numFmtId="0" fontId="0" fillId="0" borderId="0" xfId="0" applyFill="1"/>
    <xf numFmtId="0" fontId="181" fillId="0" borderId="36" xfId="1819" applyFont="1" applyFill="1" applyBorder="1" applyAlignment="1">
      <alignment horizontal="left" vertical="center"/>
    </xf>
    <xf numFmtId="0" fontId="188" fillId="0" borderId="0" xfId="0" applyFont="1" applyFill="1" applyBorder="1" applyAlignment="1">
      <alignment vertical="center" wrapText="1"/>
    </xf>
    <xf numFmtId="0" fontId="191" fillId="0" borderId="0" xfId="787" applyFont="1"/>
    <xf numFmtId="0" fontId="11" fillId="0" borderId="0" xfId="787" applyAlignment="1">
      <alignment vertical="center"/>
    </xf>
    <xf numFmtId="0" fontId="110" fillId="0" borderId="0" xfId="787" applyFont="1" applyFill="1" applyBorder="1" applyAlignment="1">
      <alignment vertical="center"/>
    </xf>
    <xf numFmtId="0" fontId="15" fillId="0" borderId="0" xfId="787" applyFont="1" applyFill="1" applyBorder="1" applyAlignment="1">
      <alignment vertical="center"/>
    </xf>
    <xf numFmtId="0" fontId="30" fillId="0" borderId="0" xfId="787" applyFont="1" applyFill="1" applyBorder="1" applyAlignment="1">
      <alignment vertical="center"/>
    </xf>
    <xf numFmtId="0" fontId="3" fillId="0" borderId="0" xfId="787" applyFont="1" applyFill="1" applyBorder="1" applyAlignment="1">
      <alignment vertical="center"/>
    </xf>
    <xf numFmtId="0" fontId="187" fillId="0" borderId="0" xfId="0" applyFont="1" applyFill="1" applyBorder="1" applyAlignment="1">
      <alignment vertical="center" wrapText="1"/>
    </xf>
    <xf numFmtId="0" fontId="181" fillId="40" borderId="36" xfId="1819" applyFont="1" applyFill="1" applyBorder="1" applyAlignment="1">
      <alignment horizontal="left" vertical="center"/>
    </xf>
    <xf numFmtId="0" fontId="15" fillId="40" borderId="34" xfId="1819" applyFont="1" applyFill="1" applyBorder="1" applyAlignment="1">
      <alignment horizontal="left" vertical="center"/>
    </xf>
    <xf numFmtId="0" fontId="192" fillId="40" borderId="28" xfId="1819" applyFont="1" applyFill="1" applyBorder="1" applyAlignment="1">
      <alignment horizontal="center" vertical="center" wrapText="1"/>
    </xf>
    <xf numFmtId="0" fontId="192" fillId="40" borderId="30" xfId="1819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4" xfId="1819" applyFont="1" applyFill="1" applyBorder="1" applyAlignment="1">
      <alignment horizontal="left" vertical="center"/>
    </xf>
    <xf numFmtId="174" fontId="186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9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5" fillId="40" borderId="32" xfId="1819" applyFont="1" applyFill="1" applyBorder="1" applyAlignment="1">
      <alignment vertical="center"/>
    </xf>
    <xf numFmtId="0" fontId="186" fillId="40" borderId="35" xfId="1819" applyFont="1" applyFill="1" applyBorder="1" applyAlignment="1">
      <alignment vertical="center"/>
    </xf>
    <xf numFmtId="0" fontId="27" fillId="0" borderId="0" xfId="787" applyFont="1" applyBorder="1"/>
    <xf numFmtId="0" fontId="192" fillId="0" borderId="0" xfId="1819" applyFont="1" applyFill="1" applyBorder="1" applyAlignment="1">
      <alignment horizontal="center" vertical="center" wrapText="1"/>
    </xf>
    <xf numFmtId="0" fontId="15" fillId="0" borderId="0" xfId="1819" applyFont="1" applyFill="1" applyBorder="1" applyAlignment="1">
      <alignment horizontal="left" vertical="center"/>
    </xf>
    <xf numFmtId="0" fontId="193" fillId="0" borderId="0" xfId="0" applyFont="1" applyFill="1" applyBorder="1" applyAlignment="1">
      <alignment vertical="center" wrapText="1"/>
    </xf>
    <xf numFmtId="0" fontId="15" fillId="0" borderId="32" xfId="1819" applyFont="1" applyFill="1" applyBorder="1" applyAlignment="1">
      <alignment vertical="center"/>
    </xf>
    <xf numFmtId="0" fontId="186" fillId="0" borderId="35" xfId="1819" applyFont="1" applyFill="1" applyBorder="1" applyAlignment="1">
      <alignment vertical="center"/>
    </xf>
    <xf numFmtId="0" fontId="15" fillId="0" borderId="33" xfId="1819" applyFont="1" applyFill="1" applyBorder="1" applyAlignment="1">
      <alignment horizontal="left" vertical="center"/>
    </xf>
    <xf numFmtId="0" fontId="181" fillId="0" borderId="37" xfId="1819" applyFont="1" applyFill="1" applyBorder="1" applyAlignment="1">
      <alignment horizontal="left" vertical="center"/>
    </xf>
    <xf numFmtId="0" fontId="15" fillId="0" borderId="34" xfId="1819" applyFont="1" applyFill="1" applyBorder="1" applyAlignment="1">
      <alignment vertical="center"/>
    </xf>
    <xf numFmtId="0" fontId="16" fillId="0" borderId="0" xfId="788" applyFont="1" applyFill="1" applyBorder="1" applyAlignment="1">
      <alignment horizontal="center" vertical="center"/>
    </xf>
    <xf numFmtId="0" fontId="194" fillId="0" borderId="0" xfId="787" applyFont="1" applyFill="1" applyBorder="1" applyAlignment="1">
      <alignment horizontal="center"/>
    </xf>
    <xf numFmtId="0" fontId="194" fillId="0" borderId="0" xfId="787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95" fillId="0" borderId="0" xfId="787" applyFont="1"/>
    <xf numFmtId="227" fontId="182" fillId="0" borderId="5" xfId="0" applyNumberFormat="1" applyFont="1" applyBorder="1" applyAlignment="1">
      <alignment horizontal="center" vertical="center"/>
    </xf>
    <xf numFmtId="174" fontId="186" fillId="0" borderId="0" xfId="0" applyNumberFormat="1" applyFont="1" applyFill="1" applyBorder="1" applyAlignment="1">
      <alignment horizontal="right" vertical="center" wrapText="1"/>
    </xf>
    <xf numFmtId="0" fontId="196" fillId="0" borderId="0" xfId="0" applyFont="1"/>
    <xf numFmtId="174" fontId="182" fillId="0" borderId="0" xfId="0" applyNumberFormat="1" applyFont="1" applyFill="1" applyBorder="1"/>
    <xf numFmtId="174" fontId="197" fillId="0" borderId="0" xfId="0" applyNumberFormat="1" applyFont="1" applyFill="1" applyBorder="1" applyAlignment="1">
      <alignment horizontal="right" vertical="center" wrapText="1"/>
    </xf>
    <xf numFmtId="174" fontId="182" fillId="0" borderId="0" xfId="0" applyNumberFormat="1" applyFont="1" applyBorder="1"/>
    <xf numFmtId="171" fontId="14" fillId="0" borderId="0" xfId="0" applyNumberFormat="1" applyFont="1" applyFill="1" applyBorder="1" applyAlignment="1">
      <alignment horizontal="center" vertical="center" wrapText="1"/>
    </xf>
    <xf numFmtId="171" fontId="198" fillId="0" borderId="0" xfId="0" applyNumberFormat="1" applyFont="1" applyBorder="1" applyAlignment="1">
      <alignment horizontal="right" vertical="top" wrapText="1"/>
    </xf>
    <xf numFmtId="171" fontId="198" fillId="0" borderId="0" xfId="0" applyNumberFormat="1" applyFont="1" applyBorder="1" applyAlignment="1">
      <alignment horizontal="right" wrapText="1"/>
    </xf>
    <xf numFmtId="0" fontId="0" fillId="0" borderId="0" xfId="0" applyBorder="1"/>
    <xf numFmtId="171" fontId="200" fillId="0" borderId="0" xfId="1820" applyNumberFormat="1" applyFont="1" applyAlignment="1">
      <alignment horizontal="right" vertical="center" wrapText="1"/>
    </xf>
    <xf numFmtId="171" fontId="200" fillId="0" borderId="0" xfId="1820" applyNumberFormat="1" applyFont="1" applyAlignment="1">
      <alignment horizontal="right" vertical="center"/>
    </xf>
    <xf numFmtId="0" fontId="189" fillId="0" borderId="0" xfId="1819" applyFont="1" applyFill="1" applyBorder="1" applyAlignment="1">
      <alignment horizontal="center" vertical="center"/>
    </xf>
    <xf numFmtId="0" fontId="187" fillId="40" borderId="28" xfId="0" applyFont="1" applyFill="1" applyBorder="1" applyAlignment="1">
      <alignment horizontal="center" vertical="center" wrapText="1"/>
    </xf>
    <xf numFmtId="0" fontId="187" fillId="40" borderId="29" xfId="0" applyFont="1" applyFill="1" applyBorder="1" applyAlignment="1">
      <alignment horizontal="center" vertical="center" wrapText="1"/>
    </xf>
    <xf numFmtId="0" fontId="187" fillId="40" borderId="30" xfId="0" applyFont="1" applyFill="1" applyBorder="1" applyAlignment="1">
      <alignment horizontal="center" vertical="center" wrapText="1"/>
    </xf>
    <xf numFmtId="0" fontId="193" fillId="40" borderId="32" xfId="0" applyFont="1" applyFill="1" applyBorder="1" applyAlignment="1">
      <alignment horizontal="center" vertical="center" wrapText="1"/>
    </xf>
    <xf numFmtId="0" fontId="193" fillId="40" borderId="38" xfId="0" applyFont="1" applyFill="1" applyBorder="1" applyAlignment="1">
      <alignment horizontal="center" vertical="center" wrapText="1"/>
    </xf>
    <xf numFmtId="0" fontId="193" fillId="40" borderId="35" xfId="0" applyFont="1" applyFill="1" applyBorder="1" applyAlignment="1">
      <alignment horizontal="center" vertical="center" wrapText="1"/>
    </xf>
    <xf numFmtId="0" fontId="193" fillId="40" borderId="33" xfId="0" applyFont="1" applyFill="1" applyBorder="1" applyAlignment="1">
      <alignment horizontal="center" vertical="center" wrapText="1"/>
    </xf>
    <xf numFmtId="0" fontId="193" fillId="40" borderId="0" xfId="0" applyFont="1" applyFill="1" applyBorder="1" applyAlignment="1">
      <alignment horizontal="center" vertical="center" wrapText="1"/>
    </xf>
    <xf numFmtId="0" fontId="193" fillId="40" borderId="37" xfId="0" applyFont="1" applyFill="1" applyBorder="1" applyAlignment="1">
      <alignment horizontal="center" vertical="center" wrapText="1"/>
    </xf>
    <xf numFmtId="0" fontId="193" fillId="40" borderId="34" xfId="0" applyFont="1" applyFill="1" applyBorder="1" applyAlignment="1">
      <alignment horizontal="center" vertical="center" wrapText="1"/>
    </xf>
    <xf numFmtId="0" fontId="193" fillId="40" borderId="31" xfId="0" applyFont="1" applyFill="1" applyBorder="1" applyAlignment="1">
      <alignment horizontal="center" vertical="center" wrapText="1"/>
    </xf>
    <xf numFmtId="0" fontId="193" fillId="40" borderId="36" xfId="0" applyFont="1" applyFill="1" applyBorder="1" applyAlignment="1">
      <alignment horizontal="center" vertical="center" wrapText="1"/>
    </xf>
    <xf numFmtId="0" fontId="187" fillId="0" borderId="28" xfId="0" applyFont="1" applyFill="1" applyBorder="1" applyAlignment="1">
      <alignment horizontal="center" vertical="center" wrapText="1"/>
    </xf>
    <xf numFmtId="0" fontId="187" fillId="0" borderId="30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85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1" fontId="14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Border="1" applyAlignment="1">
      <alignment horizontal="left" vertical="center" wrapText="1"/>
    </xf>
  </cellXfs>
  <cellStyles count="1823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3" xfId="1820"/>
    <cellStyle name="Звичайний 4" xfId="1821"/>
    <cellStyle name="Звичайний 5" xfId="1822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9525</xdr:colOff>
      <xdr:row>10</xdr:row>
      <xdr:rowOff>28575</xdr:rowOff>
    </xdr:from>
    <xdr:to>
      <xdr:col>8</xdr:col>
      <xdr:colOff>0</xdr:colOff>
      <xdr:row>10</xdr:row>
      <xdr:rowOff>28575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629275" y="1057275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8</xdr:col>
      <xdr:colOff>0</xdr:colOff>
      <xdr:row>14</xdr:row>
      <xdr:rowOff>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629275" y="19621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323850</xdr:colOff>
      <xdr:row>12</xdr:row>
      <xdr:rowOff>0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4562475" y="1038225"/>
          <a:ext cx="314325" cy="4667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9525</xdr:rowOff>
    </xdr:from>
    <xdr:to>
      <xdr:col>5</xdr:col>
      <xdr:colOff>323850</xdr:colOff>
      <xdr:row>14</xdr:row>
      <xdr:rowOff>0</xdr:rowOff>
    </xdr:to>
    <xdr:cxnSp macro="">
      <xdr:nvCxnSpPr>
        <xdr:cNvPr id="25" name="Прямая со стрелко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562475" y="1514475"/>
          <a:ext cx="314325" cy="4476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9525</xdr:rowOff>
    </xdr:from>
    <xdr:to>
      <xdr:col>6</xdr:col>
      <xdr:colOff>9525</xdr:colOff>
      <xdr:row>21</xdr:row>
      <xdr:rowOff>9525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552950" y="3590925"/>
          <a:ext cx="34290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7</xdr:row>
      <xdr:rowOff>19050</xdr:rowOff>
    </xdr:from>
    <xdr:to>
      <xdr:col>3</xdr:col>
      <xdr:colOff>781050</xdr:colOff>
      <xdr:row>12</xdr:row>
      <xdr:rowOff>57150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657350" y="1504950"/>
          <a:ext cx="1276350" cy="14097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6</xdr:row>
      <xdr:rowOff>219075</xdr:rowOff>
    </xdr:from>
    <xdr:to>
      <xdr:col>3</xdr:col>
      <xdr:colOff>714375</xdr:colOff>
      <xdr:row>21</xdr:row>
      <xdr:rowOff>28575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638300" y="1476375"/>
          <a:ext cx="1228725" cy="34671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21</xdr:row>
      <xdr:rowOff>19050</xdr:rowOff>
    </xdr:from>
    <xdr:to>
      <xdr:col>8</xdr:col>
      <xdr:colOff>0</xdr:colOff>
      <xdr:row>21</xdr:row>
      <xdr:rowOff>19050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29275" y="36004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L29"/>
  <sheetViews>
    <sheetView showGridLines="0" showOutlineSymbols="0" zoomScaleNormal="100" zoomScaleSheetLayoutView="130" workbookViewId="0">
      <selection activeCell="I10" sqref="I10"/>
    </sheetView>
  </sheetViews>
  <sheetFormatPr defaultColWidth="9.33203125" defaultRowHeight="13.2"/>
  <cols>
    <col min="1" max="1" width="8.77734375" style="1" customWidth="1"/>
    <col min="2" max="3" width="13.77734375" style="4" customWidth="1"/>
    <col min="4" max="4" width="12.77734375" style="4" customWidth="1"/>
    <col min="5" max="5" width="20.77734375" style="4" customWidth="1"/>
    <col min="6" max="6" width="5.77734375" style="4" customWidth="1"/>
    <col min="7" max="7" width="11.77734375" style="4" customWidth="1"/>
    <col min="8" max="9" width="5.77734375" style="4" customWidth="1"/>
    <col min="10" max="10" width="35.77734375" style="4" customWidth="1"/>
    <col min="11" max="11" width="48.33203125" style="4" customWidth="1"/>
    <col min="12" max="16384" width="9.33203125" style="1"/>
  </cols>
  <sheetData>
    <row r="1" spans="1:12" ht="14.1" customHeight="1">
      <c r="A1" s="5">
        <v>1</v>
      </c>
    </row>
    <row r="2" spans="1:12" s="29" customFormat="1" ht="14.1" customHeight="1">
      <c r="B2" s="30"/>
      <c r="C2" s="30"/>
      <c r="D2" s="30"/>
      <c r="E2" s="30"/>
      <c r="F2" s="32"/>
      <c r="G2" s="34"/>
      <c r="H2" s="32"/>
      <c r="I2" s="32"/>
      <c r="J2" s="33"/>
      <c r="K2" s="31"/>
      <c r="L2" s="1"/>
    </row>
    <row r="3" spans="1:12" ht="18" customHeight="1">
      <c r="A3" s="61" t="s">
        <v>0</v>
      </c>
      <c r="B3" s="6"/>
      <c r="C3" s="6"/>
      <c r="D3" s="6"/>
      <c r="E3" s="6"/>
      <c r="F3" s="6"/>
      <c r="G3" s="34"/>
      <c r="H3" s="6"/>
    </row>
    <row r="4" spans="1:12" ht="18" customHeight="1" thickBot="1">
      <c r="A4" s="61" t="s">
        <v>1</v>
      </c>
      <c r="B4" s="6"/>
      <c r="C4" s="6"/>
      <c r="D4" s="6"/>
      <c r="E4" s="6"/>
      <c r="F4" s="6"/>
      <c r="G4" s="34"/>
      <c r="H4" s="6"/>
    </row>
    <row r="5" spans="1:12" ht="18" customHeight="1" thickTop="1">
      <c r="A5" s="28"/>
      <c r="B5" s="78" t="str">
        <f>IF($A$1=1,"БУДІВНИЦТВО","CONSTRUCTION")</f>
        <v>БУДІВНИЦТВО</v>
      </c>
      <c r="C5" s="79"/>
      <c r="D5" s="80"/>
      <c r="E5" s="51"/>
      <c r="F5" s="6"/>
      <c r="G5" s="34"/>
      <c r="H5" s="6"/>
      <c r="L5" s="2"/>
    </row>
    <row r="6" spans="1:12" ht="18" customHeight="1">
      <c r="A6" s="28"/>
      <c r="B6" s="81"/>
      <c r="C6" s="82"/>
      <c r="D6" s="83"/>
      <c r="E6" s="51"/>
      <c r="F6" s="6"/>
      <c r="G6" s="34"/>
      <c r="H6" s="6"/>
    </row>
    <row r="7" spans="1:12" ht="18" customHeight="1" thickBot="1">
      <c r="A7" s="28"/>
      <c r="B7" s="84"/>
      <c r="C7" s="85"/>
      <c r="D7" s="86"/>
      <c r="E7" s="51"/>
      <c r="F7" s="6"/>
      <c r="G7" s="34"/>
      <c r="H7" s="6"/>
    </row>
    <row r="8" spans="1:12" ht="18" customHeight="1" thickTop="1">
      <c r="A8" s="28"/>
      <c r="B8" s="6"/>
      <c r="C8" s="6"/>
      <c r="D8" s="6"/>
      <c r="E8" s="6"/>
      <c r="F8" s="6"/>
      <c r="G8" s="34"/>
      <c r="H8" s="6"/>
    </row>
    <row r="9" spans="1:12" ht="18" customHeight="1" thickBot="1">
      <c r="A9" s="28"/>
      <c r="B9" s="6"/>
      <c r="C9" s="6"/>
      <c r="D9" s="6"/>
      <c r="E9" s="6"/>
      <c r="F9" s="45"/>
      <c r="G9" s="34"/>
      <c r="H9" s="45"/>
      <c r="L9" s="2"/>
    </row>
    <row r="10" spans="1:12" ht="18" customHeight="1" thickTop="1">
      <c r="A10" s="28"/>
      <c r="B10" s="6"/>
      <c r="C10" s="6"/>
      <c r="D10" s="6"/>
      <c r="E10" s="75" t="str">
        <f>IF($A$1=1,"Обсяг та індекс виробленої будівельної продукції (ВБП)","Volume and index of construction production (CP)")</f>
        <v>Обсяг та індекс виробленої будівельної продукції (ВБП)</v>
      </c>
      <c r="F10" s="14"/>
      <c r="G10" s="75" t="str">
        <f>IF($A$1=1,"Місяць","Month")</f>
        <v>Місяць</v>
      </c>
      <c r="H10" s="14"/>
      <c r="I10" s="37">
        <v>1</v>
      </c>
      <c r="J10" s="46" t="str">
        <f>IF($A$1=1,"Обсяг ВБП (кумулятивно), млн. грн.","Volume of CP(cumulative), mln. UAH")</f>
        <v>Обсяг ВБП (кумулятивно), млн. грн.</v>
      </c>
      <c r="K10" s="47"/>
      <c r="L10" s="2"/>
    </row>
    <row r="11" spans="1:12" ht="18" customHeight="1" thickBot="1">
      <c r="A11" s="28"/>
      <c r="B11" s="6"/>
      <c r="C11" s="6"/>
      <c r="D11" s="6"/>
      <c r="E11" s="76"/>
      <c r="F11" s="15"/>
      <c r="G11" s="77"/>
      <c r="H11" s="15"/>
      <c r="I11" s="38">
        <v>2</v>
      </c>
      <c r="J11" s="36" t="str">
        <f>IF($A$1=1,"Індекс БП, до відповідного періоду попереднього року (кумулятивно), %","Index of CP, to соrresponding period of previous year (cumulative), %")</f>
        <v>Індекс БП, до відповідного періоду попереднього року (кумулятивно), %</v>
      </c>
      <c r="K11" s="35"/>
      <c r="L11" s="2"/>
    </row>
    <row r="12" spans="1:12" ht="18" customHeight="1" thickTop="1">
      <c r="A12" s="28"/>
      <c r="B12" s="6"/>
      <c r="C12" s="6"/>
      <c r="D12" s="6"/>
      <c r="E12" s="76"/>
      <c r="F12" s="16"/>
      <c r="G12" s="34"/>
      <c r="H12" s="16"/>
      <c r="L12" s="3"/>
    </row>
    <row r="13" spans="1:12" ht="18" customHeight="1" thickBot="1">
      <c r="A13" s="28"/>
      <c r="B13" s="6"/>
      <c r="C13" s="6"/>
      <c r="D13" s="6"/>
      <c r="E13" s="76"/>
      <c r="F13" s="10"/>
      <c r="G13" s="34"/>
      <c r="H13" s="10"/>
      <c r="I13" s="2"/>
      <c r="J13" s="2"/>
      <c r="K13" s="2"/>
      <c r="L13" s="3"/>
    </row>
    <row r="14" spans="1:12" ht="18" customHeight="1" thickTop="1">
      <c r="A14" s="28"/>
      <c r="B14" s="6"/>
      <c r="C14" s="6"/>
      <c r="D14" s="6"/>
      <c r="E14" s="76"/>
      <c r="F14" s="11"/>
      <c r="G14" s="87" t="str">
        <f>IF($A$1=1,"Рік","Year")</f>
        <v>Рік</v>
      </c>
      <c r="H14" s="11"/>
      <c r="I14" s="39">
        <v>1</v>
      </c>
      <c r="J14" s="52" t="str">
        <f>IF($A$1=1,"Обсяг ВБП, млн. грн.","Volume of CP, mln. UAH")</f>
        <v>Обсяг ВБП, млн. грн.</v>
      </c>
      <c r="K14" s="53"/>
      <c r="L14" s="3"/>
    </row>
    <row r="15" spans="1:12" ht="24.75" customHeight="1" thickBot="1">
      <c r="A15" s="28"/>
      <c r="B15" s="6"/>
      <c r="C15" s="6"/>
      <c r="D15" s="6"/>
      <c r="E15" s="77"/>
      <c r="F15" s="10"/>
      <c r="G15" s="88"/>
      <c r="H15" s="10"/>
      <c r="I15" s="40">
        <v>2</v>
      </c>
      <c r="J15" s="41" t="str">
        <f>IF($A$1=1,"Індекс БП, до попереднього року, %","Index of CP, to previous year, %")</f>
        <v>Індекс БП, до попереднього року, %</v>
      </c>
      <c r="K15" s="26"/>
      <c r="L15" s="3"/>
    </row>
    <row r="16" spans="1:12" ht="13.5" customHeight="1" thickTop="1">
      <c r="A16" s="28"/>
      <c r="B16" s="6"/>
      <c r="C16" s="6"/>
      <c r="D16" s="6"/>
      <c r="E16" s="6"/>
      <c r="F16" s="10"/>
      <c r="H16" s="10"/>
      <c r="I16" s="58"/>
    </row>
    <row r="17" spans="1:12" ht="18" customHeight="1">
      <c r="A17" s="28"/>
      <c r="B17" s="6"/>
      <c r="C17" s="6"/>
      <c r="D17" s="6"/>
      <c r="E17" s="6"/>
      <c r="F17" s="10"/>
      <c r="G17" s="15"/>
      <c r="H17" s="10"/>
      <c r="I17" s="58"/>
    </row>
    <row r="18" spans="1:12" ht="18" customHeight="1" thickBot="1">
      <c r="A18" s="28"/>
      <c r="B18" s="6"/>
      <c r="C18" s="6"/>
      <c r="D18" s="6"/>
      <c r="E18" s="6"/>
      <c r="F18" s="12"/>
      <c r="G18" s="12"/>
      <c r="H18" s="12"/>
      <c r="I18" s="59"/>
      <c r="J18" s="2"/>
      <c r="K18" s="2"/>
    </row>
    <row r="19" spans="1:12" ht="18" customHeight="1" thickTop="1" thickBot="1">
      <c r="A19" s="28"/>
      <c r="B19" s="6"/>
      <c r="C19" s="6"/>
      <c r="D19" s="6"/>
      <c r="E19" s="75" t="str">
        <f>IF($A$1=1,"Показники діяльності підприємств будівництва","Indicators of activity of construction enterprises")</f>
        <v>Показники діяльності підприємств будівництва</v>
      </c>
      <c r="F19" s="12"/>
      <c r="G19" s="12"/>
      <c r="H19" s="12"/>
      <c r="I19" s="57"/>
      <c r="J19" s="74"/>
      <c r="K19" s="74"/>
    </row>
    <row r="20" spans="1:12" ht="18" customHeight="1" thickTop="1" thickBot="1">
      <c r="A20" s="28" t="s">
        <v>1</v>
      </c>
      <c r="B20" s="89"/>
      <c r="C20" s="44"/>
      <c r="D20" s="44"/>
      <c r="E20" s="76"/>
      <c r="F20" s="12"/>
      <c r="G20" s="12"/>
      <c r="H20" s="12"/>
      <c r="I20" s="39">
        <v>3</v>
      </c>
      <c r="J20" s="52" t="str">
        <f>IF($A$1=1,"Обсяг реалізованої будівельної продукції, млн. грн.","Volume of construction products sold, mln. UAH")</f>
        <v>Обсяг реалізованої будівельної продукції, млн. грн.</v>
      </c>
      <c r="K20" s="53"/>
    </row>
    <row r="21" spans="1:12" ht="18" customHeight="1" thickTop="1">
      <c r="B21" s="89"/>
      <c r="C21" s="44"/>
      <c r="D21" s="44"/>
      <c r="E21" s="76"/>
      <c r="F21" s="13"/>
      <c r="G21" s="87" t="str">
        <f>IF($A$1=1,"Рік","Year")</f>
        <v>Рік</v>
      </c>
      <c r="H21" s="12"/>
      <c r="I21" s="60">
        <v>4</v>
      </c>
      <c r="J21" s="54" t="str">
        <f>IF($A$1=1,"Основні засоби будівництва (на кінець року), млн. грн.","Fixed assets of construction (at the end of the year), mln. UAH")</f>
        <v>Основні засоби будівництва (на кінець року), млн. грн.</v>
      </c>
      <c r="K21" s="55"/>
    </row>
    <row r="22" spans="1:12" ht="20.100000000000001" customHeight="1" thickBot="1">
      <c r="B22" s="89"/>
      <c r="C22" s="44"/>
      <c r="D22" s="44"/>
      <c r="E22" s="76"/>
      <c r="F22" s="13"/>
      <c r="G22" s="88"/>
      <c r="H22" s="12"/>
      <c r="I22" s="60">
        <v>5</v>
      </c>
      <c r="J22" s="54" t="str">
        <f>IF($A$1=1,"Кількість будівельних підприємств, одиниць","Number of construction enterprises, units")</f>
        <v>Кількість будівельних підприємств, одиниць</v>
      </c>
      <c r="K22" s="55"/>
    </row>
    <row r="23" spans="1:12" ht="18" customHeight="1" thickTop="1" thickBot="1">
      <c r="B23" s="7"/>
      <c r="C23" s="7"/>
      <c r="D23" s="7"/>
      <c r="E23" s="76"/>
      <c r="F23" s="13"/>
      <c r="G23" s="48"/>
      <c r="H23" s="12"/>
      <c r="I23" s="40">
        <v>6</v>
      </c>
      <c r="J23" s="56" t="str">
        <f>IF($A$1=1,"Частка збиткових будівельних підприємств, %","Share of loss-making enterprises, %")</f>
        <v>Частка збиткових будівельних підприємств, %</v>
      </c>
      <c r="K23" s="26"/>
    </row>
    <row r="24" spans="1:12" s="2" customFormat="1" ht="18" customHeight="1" thickTop="1" thickBot="1">
      <c r="B24" s="8"/>
      <c r="C24" s="8"/>
      <c r="D24" s="8"/>
      <c r="E24" s="77"/>
      <c r="F24" s="13"/>
      <c r="G24" s="48"/>
      <c r="H24" s="12"/>
      <c r="I24" s="49"/>
      <c r="J24" s="50"/>
      <c r="K24" s="24"/>
      <c r="L24" s="1"/>
    </row>
    <row r="25" spans="1:12" ht="18" customHeight="1" thickTop="1">
      <c r="B25" s="9"/>
      <c r="C25" s="9"/>
      <c r="D25" s="9"/>
      <c r="E25" s="9"/>
      <c r="F25" s="17"/>
      <c r="G25" s="34"/>
      <c r="H25" s="13"/>
    </row>
    <row r="29" spans="1:12" ht="17.399999999999999">
      <c r="F29" s="64"/>
    </row>
  </sheetData>
  <mergeCells count="8">
    <mergeCell ref="J19:K19"/>
    <mergeCell ref="E10:E15"/>
    <mergeCell ref="E19:E24"/>
    <mergeCell ref="B5:D7"/>
    <mergeCell ref="G10:G11"/>
    <mergeCell ref="G14:G15"/>
    <mergeCell ref="B20:B22"/>
    <mergeCell ref="G21:G22"/>
  </mergeCells>
  <phoneticPr fontId="18" type="noConversion"/>
  <hyperlinks>
    <hyperlink ref="I10" location="'1'!A1" display="1"/>
    <hyperlink ref="I11" location="'2'!A1" display="2"/>
  </hyperlinks>
  <printOptions horizontalCentered="1" verticalCentered="1"/>
  <pageMargins left="0.78740157480314965" right="0.39370078740157483" top="0.78740157480314965" bottom="0.78740157480314965" header="0.15748031496062992" footer="0.19685039370078741"/>
  <pageSetup paperSize="9" scale="8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A6"/>
  <sheetViews>
    <sheetView showGridLines="0" showRowColHeaders="0" tabSelected="1" workbookViewId="0">
      <pane xSplit="2" ySplit="3" topLeftCell="FN4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3.8"/>
  <cols>
    <col min="1" max="1" width="9" customWidth="1"/>
    <col min="2" max="2" width="45.77734375" customWidth="1"/>
    <col min="3" max="70" width="10.77734375" style="21" customWidth="1"/>
    <col min="71" max="75" width="10.77734375" style="23" customWidth="1"/>
    <col min="76" max="98" width="10.77734375" customWidth="1"/>
    <col min="99" max="119" width="11.109375" customWidth="1"/>
    <col min="120" max="120" width="10.77734375" customWidth="1"/>
    <col min="121" max="121" width="11.109375" customWidth="1"/>
    <col min="122" max="183" width="10.77734375" customWidth="1"/>
  </cols>
  <sheetData>
    <row r="1" spans="1:183" ht="14.25" customHeight="1">
      <c r="A1" s="63" t="str">
        <f>IF('0'!A1=1,"до змісту","to title")</f>
        <v>до змісту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183" ht="15.75" customHeight="1">
      <c r="A2" s="90"/>
      <c r="B2" s="90"/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  <c r="K2" s="62" t="s">
        <v>11</v>
      </c>
      <c r="L2" s="62" t="s">
        <v>12</v>
      </c>
      <c r="M2" s="62" t="s">
        <v>13</v>
      </c>
      <c r="N2" s="62" t="s">
        <v>14</v>
      </c>
      <c r="O2" s="62" t="s">
        <v>15</v>
      </c>
      <c r="P2" s="62" t="s">
        <v>16</v>
      </c>
      <c r="Q2" s="62" t="s">
        <v>17</v>
      </c>
      <c r="R2" s="62" t="s">
        <v>18</v>
      </c>
      <c r="S2" s="62" t="s">
        <v>19</v>
      </c>
      <c r="T2" s="62" t="s">
        <v>20</v>
      </c>
      <c r="U2" s="62" t="s">
        <v>21</v>
      </c>
      <c r="V2" s="62" t="s">
        <v>22</v>
      </c>
      <c r="W2" s="62" t="s">
        <v>23</v>
      </c>
      <c r="X2" s="62" t="s">
        <v>24</v>
      </c>
      <c r="Y2" s="62" t="s">
        <v>25</v>
      </c>
      <c r="Z2" s="62" t="s">
        <v>26</v>
      </c>
      <c r="AA2" s="62" t="s">
        <v>27</v>
      </c>
      <c r="AB2" s="62" t="s">
        <v>28</v>
      </c>
      <c r="AC2" s="62" t="s">
        <v>29</v>
      </c>
      <c r="AD2" s="62" t="s">
        <v>30</v>
      </c>
      <c r="AE2" s="62" t="s">
        <v>31</v>
      </c>
      <c r="AF2" s="62" t="s">
        <v>32</v>
      </c>
      <c r="AG2" s="62" t="s">
        <v>33</v>
      </c>
      <c r="AH2" s="62" t="s">
        <v>34</v>
      </c>
      <c r="AI2" s="62" t="s">
        <v>35</v>
      </c>
      <c r="AJ2" s="62" t="s">
        <v>36</v>
      </c>
      <c r="AK2" s="62" t="s">
        <v>37</v>
      </c>
      <c r="AL2" s="62" t="s">
        <v>38</v>
      </c>
      <c r="AM2" s="62" t="s">
        <v>39</v>
      </c>
      <c r="AN2" s="62" t="s">
        <v>40</v>
      </c>
      <c r="AO2" s="62" t="s">
        <v>41</v>
      </c>
      <c r="AP2" s="62" t="s">
        <v>42</v>
      </c>
      <c r="AQ2" s="62" t="s">
        <v>43</v>
      </c>
      <c r="AR2" s="62" t="s">
        <v>44</v>
      </c>
      <c r="AS2" s="62" t="s">
        <v>45</v>
      </c>
      <c r="AT2" s="62" t="s">
        <v>46</v>
      </c>
      <c r="AU2" s="62" t="s">
        <v>47</v>
      </c>
      <c r="AV2" s="62" t="s">
        <v>48</v>
      </c>
      <c r="AW2" s="62" t="s">
        <v>49</v>
      </c>
      <c r="AX2" s="62" t="s">
        <v>50</v>
      </c>
      <c r="AY2" s="62" t="s">
        <v>51</v>
      </c>
      <c r="AZ2" s="62" t="s">
        <v>52</v>
      </c>
      <c r="BA2" s="62" t="s">
        <v>53</v>
      </c>
      <c r="BB2" s="62" t="s">
        <v>54</v>
      </c>
      <c r="BC2" s="62" t="s">
        <v>55</v>
      </c>
      <c r="BD2" s="62" t="s">
        <v>56</v>
      </c>
      <c r="BE2" s="62" t="s">
        <v>57</v>
      </c>
      <c r="BF2" s="62" t="s">
        <v>58</v>
      </c>
      <c r="BG2" s="62" t="s">
        <v>59</v>
      </c>
      <c r="BH2" s="62" t="s">
        <v>60</v>
      </c>
      <c r="BI2" s="62" t="s">
        <v>61</v>
      </c>
      <c r="BJ2" s="62" t="s">
        <v>62</v>
      </c>
      <c r="BK2" s="62" t="s">
        <v>63</v>
      </c>
      <c r="BL2" s="62" t="s">
        <v>64</v>
      </c>
      <c r="BM2" s="62" t="s">
        <v>65</v>
      </c>
      <c r="BN2" s="62" t="s">
        <v>66</v>
      </c>
      <c r="BO2" s="62" t="s">
        <v>67</v>
      </c>
      <c r="BP2" s="62" t="s">
        <v>68</v>
      </c>
      <c r="BQ2" s="62" t="s">
        <v>69</v>
      </c>
      <c r="BR2" s="62" t="s">
        <v>70</v>
      </c>
      <c r="BS2" s="62" t="s">
        <v>71</v>
      </c>
      <c r="BT2" s="62" t="s">
        <v>72</v>
      </c>
      <c r="BU2" s="62" t="s">
        <v>73</v>
      </c>
      <c r="BV2" s="62" t="s">
        <v>74</v>
      </c>
      <c r="BW2" s="62" t="s">
        <v>75</v>
      </c>
      <c r="BX2" s="62" t="s">
        <v>76</v>
      </c>
      <c r="BY2" s="62" t="s">
        <v>77</v>
      </c>
      <c r="BZ2" s="62" t="s">
        <v>78</v>
      </c>
      <c r="CA2" s="62" t="s">
        <v>79</v>
      </c>
      <c r="CB2" s="62" t="s">
        <v>80</v>
      </c>
      <c r="CC2" s="62" t="s">
        <v>81</v>
      </c>
      <c r="CD2" s="62" t="s">
        <v>82</v>
      </c>
      <c r="CE2" s="62" t="s">
        <v>83</v>
      </c>
      <c r="CF2" s="62" t="s">
        <v>84</v>
      </c>
      <c r="CG2" s="62" t="s">
        <v>85</v>
      </c>
      <c r="CH2" s="62">
        <v>42705</v>
      </c>
      <c r="CI2" s="62" t="s">
        <v>86</v>
      </c>
      <c r="CJ2" s="62" t="s">
        <v>87</v>
      </c>
      <c r="CK2" s="62" t="s">
        <v>88</v>
      </c>
      <c r="CL2" s="62" t="s">
        <v>89</v>
      </c>
      <c r="CM2" s="62" t="s">
        <v>90</v>
      </c>
      <c r="CN2" s="62" t="s">
        <v>91</v>
      </c>
      <c r="CO2" s="62" t="s">
        <v>92</v>
      </c>
      <c r="CP2" s="62" t="s">
        <v>93</v>
      </c>
      <c r="CQ2" s="62" t="s">
        <v>94</v>
      </c>
      <c r="CR2" s="62" t="s">
        <v>95</v>
      </c>
      <c r="CS2" s="62" t="s">
        <v>96</v>
      </c>
      <c r="CT2" s="62">
        <v>43070</v>
      </c>
      <c r="CU2" s="62" t="s">
        <v>97</v>
      </c>
      <c r="CV2" s="62" t="s">
        <v>98</v>
      </c>
      <c r="CW2" s="62">
        <v>43160</v>
      </c>
      <c r="CX2" s="62">
        <v>43191</v>
      </c>
      <c r="CY2" s="62">
        <v>43221</v>
      </c>
      <c r="CZ2" s="62">
        <v>43252</v>
      </c>
      <c r="DA2" s="62">
        <v>43282</v>
      </c>
      <c r="DB2" s="62">
        <v>43313</v>
      </c>
      <c r="DC2" s="62">
        <v>43344</v>
      </c>
      <c r="DD2" s="62">
        <v>43374</v>
      </c>
      <c r="DE2" s="62">
        <v>43405</v>
      </c>
      <c r="DF2" s="62">
        <v>43435</v>
      </c>
      <c r="DG2" s="62">
        <v>43466</v>
      </c>
      <c r="DH2" s="62">
        <v>43497</v>
      </c>
      <c r="DI2" s="62">
        <v>43525</v>
      </c>
      <c r="DJ2" s="62">
        <v>43556</v>
      </c>
      <c r="DK2" s="62">
        <v>43586</v>
      </c>
      <c r="DL2" s="62">
        <v>43617</v>
      </c>
      <c r="DM2" s="62">
        <v>43647</v>
      </c>
      <c r="DN2" s="62">
        <v>43678</v>
      </c>
      <c r="DO2" s="62">
        <v>43709</v>
      </c>
      <c r="DP2" s="62">
        <v>43739</v>
      </c>
      <c r="DQ2" s="62">
        <v>43770</v>
      </c>
      <c r="DR2" s="62">
        <v>43800</v>
      </c>
      <c r="DS2" s="62">
        <v>43831</v>
      </c>
      <c r="DT2" s="62">
        <v>43862</v>
      </c>
      <c r="DU2" s="62">
        <v>43891</v>
      </c>
      <c r="DV2" s="62">
        <v>43922</v>
      </c>
      <c r="DW2" s="62">
        <v>43952</v>
      </c>
      <c r="DX2" s="62">
        <v>43983</v>
      </c>
      <c r="DY2" s="62">
        <v>44013</v>
      </c>
      <c r="DZ2" s="62">
        <v>44044</v>
      </c>
      <c r="EA2" s="62">
        <v>44075</v>
      </c>
      <c r="EB2" s="62">
        <v>44105</v>
      </c>
      <c r="EC2" s="62">
        <v>44136</v>
      </c>
      <c r="ED2" s="62">
        <v>44166</v>
      </c>
      <c r="EE2" s="62">
        <v>44197</v>
      </c>
      <c r="EF2" s="62">
        <v>44228</v>
      </c>
      <c r="EG2" s="62">
        <v>44256</v>
      </c>
      <c r="EH2" s="62">
        <v>44287</v>
      </c>
      <c r="EI2" s="62">
        <v>44317</v>
      </c>
      <c r="EJ2" s="62">
        <v>44348</v>
      </c>
      <c r="EK2" s="62">
        <v>44378</v>
      </c>
      <c r="EL2" s="62">
        <v>44409</v>
      </c>
      <c r="EM2" s="62">
        <v>44440</v>
      </c>
      <c r="EN2" s="62">
        <v>44470</v>
      </c>
      <c r="EO2" s="62">
        <v>44501</v>
      </c>
      <c r="EP2" s="62">
        <v>44531</v>
      </c>
      <c r="EQ2" s="62">
        <v>44562</v>
      </c>
      <c r="ER2" s="62">
        <v>44593</v>
      </c>
      <c r="ES2" s="62">
        <v>44621</v>
      </c>
      <c r="ET2" s="62">
        <v>44652</v>
      </c>
      <c r="EU2" s="62">
        <v>44682</v>
      </c>
      <c r="EV2" s="62">
        <v>44713</v>
      </c>
      <c r="EW2" s="62">
        <v>44743</v>
      </c>
      <c r="EX2" s="62">
        <v>44774</v>
      </c>
      <c r="EY2" s="62">
        <v>44805</v>
      </c>
      <c r="EZ2" s="62">
        <v>44835</v>
      </c>
      <c r="FA2" s="62">
        <v>44866</v>
      </c>
      <c r="FB2" s="62">
        <v>44896</v>
      </c>
      <c r="FC2" s="62">
        <v>44927</v>
      </c>
      <c r="FD2" s="62">
        <v>44958</v>
      </c>
      <c r="FE2" s="62">
        <v>44986</v>
      </c>
      <c r="FF2" s="62">
        <v>45017</v>
      </c>
      <c r="FG2" s="62">
        <v>45047</v>
      </c>
      <c r="FH2" s="62">
        <v>45078</v>
      </c>
      <c r="FI2" s="62">
        <v>45108</v>
      </c>
      <c r="FJ2" s="62">
        <v>45139</v>
      </c>
      <c r="FK2" s="62">
        <v>45170</v>
      </c>
      <c r="FL2" s="62">
        <v>45200</v>
      </c>
      <c r="FM2" s="62">
        <v>45231</v>
      </c>
      <c r="FN2" s="62">
        <v>45261</v>
      </c>
      <c r="FO2" s="62">
        <v>45292</v>
      </c>
      <c r="FP2" s="62">
        <v>45323</v>
      </c>
      <c r="FQ2" s="62">
        <v>45352</v>
      </c>
      <c r="FR2" s="62">
        <v>45383</v>
      </c>
      <c r="FS2" s="62">
        <v>45413</v>
      </c>
      <c r="FT2" s="62">
        <v>45444</v>
      </c>
      <c r="FU2" s="62">
        <v>45474</v>
      </c>
      <c r="FV2" s="62">
        <v>45505</v>
      </c>
      <c r="FW2" s="62">
        <v>45536</v>
      </c>
      <c r="FX2" s="62">
        <v>45566</v>
      </c>
      <c r="FY2" s="62">
        <v>45597</v>
      </c>
      <c r="FZ2" s="62">
        <v>45627</v>
      </c>
      <c r="GA2" s="62">
        <v>45658</v>
      </c>
    </row>
    <row r="3" spans="1:183" s="43" customFormat="1" ht="35.25" customHeight="1">
      <c r="A3" s="91" t="str">
        <f>IF('0'!$A$1=1,"Обсяг ВБП (кумулятивно), млн. грн.*","Volume of PCW (cumulative), mln. UAH*")</f>
        <v>Обсяг ВБП (кумулятивно), млн. грн.*</v>
      </c>
      <c r="B3" s="91" t="str">
        <f>IF($A$1=1,"Обсяг ВБР (кумулятивно), млн. грн.","Volume of PCW (cumulative), mln. UAH")</f>
        <v>Volume of PCW (cumulative), mln. UAH</v>
      </c>
      <c r="C3" s="42">
        <v>1495.1</v>
      </c>
      <c r="D3" s="42">
        <v>3266.1</v>
      </c>
      <c r="E3" s="42">
        <v>5741.3</v>
      </c>
      <c r="F3" s="42">
        <v>8064.4</v>
      </c>
      <c r="G3" s="42">
        <v>10760.4</v>
      </c>
      <c r="H3" s="42">
        <v>14015.6</v>
      </c>
      <c r="I3" s="42">
        <v>18019.900000000001</v>
      </c>
      <c r="J3" s="42">
        <v>22048.6</v>
      </c>
      <c r="K3" s="42">
        <v>26622.6</v>
      </c>
      <c r="L3" s="42">
        <v>31104.9</v>
      </c>
      <c r="M3" s="42">
        <v>35804.6</v>
      </c>
      <c r="N3" s="42">
        <v>42918.1</v>
      </c>
      <c r="O3" s="42">
        <v>2087.6999999999998</v>
      </c>
      <c r="P3" s="42">
        <v>4519.3999999999996</v>
      </c>
      <c r="Q3" s="42">
        <v>8048.8</v>
      </c>
      <c r="R3" s="42">
        <v>11632.1</v>
      </c>
      <c r="S3" s="42">
        <v>15708.5</v>
      </c>
      <c r="T3" s="42">
        <v>20798.2</v>
      </c>
      <c r="U3" s="42">
        <v>26288.400000000001</v>
      </c>
      <c r="V3" s="42">
        <v>32178.7</v>
      </c>
      <c r="W3" s="42">
        <v>38632</v>
      </c>
      <c r="X3" s="42">
        <v>45486.1</v>
      </c>
      <c r="Y3" s="42">
        <v>52520.800000000003</v>
      </c>
      <c r="Z3" s="42">
        <v>61671.7</v>
      </c>
      <c r="AA3" s="42">
        <v>2927.1</v>
      </c>
      <c r="AB3" s="42">
        <v>5950.9</v>
      </c>
      <c r="AC3" s="42">
        <v>10241.4</v>
      </c>
      <c r="AD3" s="42">
        <v>14806.6</v>
      </c>
      <c r="AE3" s="42">
        <v>20168.400000000001</v>
      </c>
      <c r="AF3" s="42">
        <v>25931.599999999999</v>
      </c>
      <c r="AG3" s="42">
        <v>31045.599999999999</v>
      </c>
      <c r="AH3" s="42">
        <v>36613.300000000003</v>
      </c>
      <c r="AI3" s="42">
        <v>43063.9</v>
      </c>
      <c r="AJ3" s="42">
        <v>49273.9</v>
      </c>
      <c r="AK3" s="42">
        <v>55029.9</v>
      </c>
      <c r="AL3" s="42">
        <v>62937.2</v>
      </c>
      <c r="AM3" s="42">
        <v>2563.1999999999998</v>
      </c>
      <c r="AN3" s="42">
        <v>5517.3</v>
      </c>
      <c r="AO3" s="42">
        <v>9163.1</v>
      </c>
      <c r="AP3" s="42">
        <v>13318</v>
      </c>
      <c r="AQ3" s="42">
        <v>17519</v>
      </c>
      <c r="AR3" s="42">
        <v>22482.7</v>
      </c>
      <c r="AS3" s="42">
        <v>27632.2</v>
      </c>
      <c r="AT3" s="42">
        <v>33122.800000000003</v>
      </c>
      <c r="AU3" s="42">
        <v>38878.1</v>
      </c>
      <c r="AV3" s="42">
        <v>44600.2</v>
      </c>
      <c r="AW3" s="42">
        <v>50486</v>
      </c>
      <c r="AX3" s="42">
        <v>58586.2</v>
      </c>
      <c r="AY3" s="42">
        <v>2781.9</v>
      </c>
      <c r="AZ3" s="42">
        <v>5830.5</v>
      </c>
      <c r="BA3" s="42">
        <v>9818.1</v>
      </c>
      <c r="BB3" s="42">
        <v>13734.7</v>
      </c>
      <c r="BC3" s="42">
        <v>17639.5</v>
      </c>
      <c r="BD3" s="42">
        <v>21768.2</v>
      </c>
      <c r="BE3" s="42">
        <v>26000.799999999999</v>
      </c>
      <c r="BF3" s="42">
        <v>30048.1</v>
      </c>
      <c r="BG3" s="42">
        <v>34763.4</v>
      </c>
      <c r="BH3" s="42">
        <v>39516.400000000001</v>
      </c>
      <c r="BI3" s="42">
        <v>44775.9</v>
      </c>
      <c r="BJ3" s="42">
        <v>51108.7</v>
      </c>
      <c r="BK3" s="42">
        <v>2253.1999999999998</v>
      </c>
      <c r="BL3" s="42">
        <v>5052.1000000000004</v>
      </c>
      <c r="BM3" s="42">
        <v>8736.5</v>
      </c>
      <c r="BN3" s="42">
        <v>12260.5</v>
      </c>
      <c r="BO3" s="42">
        <v>16281.6</v>
      </c>
      <c r="BP3" s="42">
        <v>20856.7</v>
      </c>
      <c r="BQ3" s="42">
        <v>25391.9</v>
      </c>
      <c r="BR3" s="42">
        <v>30162.2</v>
      </c>
      <c r="BS3" s="42">
        <v>35669.599999999999</v>
      </c>
      <c r="BT3" s="42">
        <v>41462</v>
      </c>
      <c r="BU3" s="42">
        <v>47760.4</v>
      </c>
      <c r="BV3" s="42">
        <v>57515</v>
      </c>
      <c r="BW3" s="42">
        <v>2574.6999999999998</v>
      </c>
      <c r="BX3" s="42">
        <v>6187.6</v>
      </c>
      <c r="BY3" s="42">
        <v>10570.8</v>
      </c>
      <c r="BZ3" s="42">
        <v>15305.2</v>
      </c>
      <c r="CA3" s="42">
        <v>20179.099999999999</v>
      </c>
      <c r="CB3" s="42">
        <v>25776.6</v>
      </c>
      <c r="CC3" s="42">
        <v>31718.2</v>
      </c>
      <c r="CD3" s="42">
        <v>37969.300000000003</v>
      </c>
      <c r="CE3" s="42">
        <v>45587.7</v>
      </c>
      <c r="CF3" s="42">
        <v>52831</v>
      </c>
      <c r="CG3" s="42">
        <v>60967.1</v>
      </c>
      <c r="CH3" s="42">
        <v>73726.899999999994</v>
      </c>
      <c r="CI3" s="42">
        <v>4192.8999999999996</v>
      </c>
      <c r="CJ3" s="42">
        <v>8848.5</v>
      </c>
      <c r="CK3" s="42">
        <v>14944.2</v>
      </c>
      <c r="CL3" s="42">
        <v>21193</v>
      </c>
      <c r="CM3" s="42">
        <v>28593.8</v>
      </c>
      <c r="CN3" s="42">
        <v>37372.699999999997</v>
      </c>
      <c r="CO3" s="42">
        <v>45942.8</v>
      </c>
      <c r="CP3" s="42">
        <v>55374.5</v>
      </c>
      <c r="CQ3" s="42">
        <v>65873.8</v>
      </c>
      <c r="CR3" s="42">
        <v>75979</v>
      </c>
      <c r="CS3" s="42">
        <v>87243.4</v>
      </c>
      <c r="CT3" s="42">
        <v>105682.8</v>
      </c>
      <c r="CU3" s="42">
        <v>5180.3999999999996</v>
      </c>
      <c r="CV3" s="42">
        <v>11138.4</v>
      </c>
      <c r="CW3" s="42">
        <v>19021</v>
      </c>
      <c r="CX3" s="42">
        <v>27076.6</v>
      </c>
      <c r="CY3" s="42">
        <v>37198.300000000003</v>
      </c>
      <c r="CZ3" s="42">
        <v>49878.3</v>
      </c>
      <c r="DA3" s="42">
        <v>62402.9</v>
      </c>
      <c r="DB3" s="42">
        <v>74765.2</v>
      </c>
      <c r="DC3" s="42">
        <v>88663.6</v>
      </c>
      <c r="DD3" s="42">
        <v>102620.5</v>
      </c>
      <c r="DE3" s="42">
        <v>117588.7</v>
      </c>
      <c r="DF3" s="42">
        <v>141213.1</v>
      </c>
      <c r="DG3" s="42">
        <v>7051.4</v>
      </c>
      <c r="DH3" s="42">
        <v>15549.3</v>
      </c>
      <c r="DI3" s="42">
        <v>27427.7</v>
      </c>
      <c r="DJ3" s="42">
        <v>39468</v>
      </c>
      <c r="DK3" s="42">
        <v>53008.6</v>
      </c>
      <c r="DL3" s="42">
        <v>67736.800000000003</v>
      </c>
      <c r="DM3" s="42">
        <v>83856.2</v>
      </c>
      <c r="DN3" s="42">
        <v>98960.4</v>
      </c>
      <c r="DO3" s="42">
        <v>116571.4</v>
      </c>
      <c r="DP3" s="42">
        <v>133878.20000000001</v>
      </c>
      <c r="DQ3" s="42">
        <v>153239.6</v>
      </c>
      <c r="DR3" s="42">
        <v>181697.9</v>
      </c>
      <c r="DS3" s="42">
        <v>7466.9</v>
      </c>
      <c r="DT3" s="42">
        <v>15767.8</v>
      </c>
      <c r="DU3" s="42">
        <v>26370.2</v>
      </c>
      <c r="DV3" s="42">
        <v>36686.5</v>
      </c>
      <c r="DW3" s="42">
        <v>50158.7</v>
      </c>
      <c r="DX3" s="42">
        <v>65390.8</v>
      </c>
      <c r="DY3" s="42">
        <v>82392.2</v>
      </c>
      <c r="DZ3" s="42">
        <v>100058.9</v>
      </c>
      <c r="EA3" s="42">
        <v>121468.9</v>
      </c>
      <c r="EB3" s="42">
        <v>142847.29999999999</v>
      </c>
      <c r="EC3" s="42">
        <v>166474.79999999999</v>
      </c>
      <c r="ED3" s="42">
        <v>202080.8</v>
      </c>
      <c r="EE3" s="42">
        <v>7288.4</v>
      </c>
      <c r="EF3" s="42">
        <v>15832.7</v>
      </c>
      <c r="EG3" s="42">
        <v>27088.799999999999</v>
      </c>
      <c r="EH3" s="42">
        <v>40958.9</v>
      </c>
      <c r="EI3" s="42">
        <v>55930.9</v>
      </c>
      <c r="EJ3" s="42">
        <v>78882.8</v>
      </c>
      <c r="EK3" s="42">
        <v>100217.3</v>
      </c>
      <c r="EL3" s="42">
        <v>124476.8</v>
      </c>
      <c r="EM3" s="42">
        <v>153285.1</v>
      </c>
      <c r="EN3" s="42">
        <v>176025.3</v>
      </c>
      <c r="EO3" s="42">
        <v>205057.9</v>
      </c>
      <c r="EP3" s="42">
        <v>258073.60000000001</v>
      </c>
      <c r="EQ3" s="42">
        <v>8962.6</v>
      </c>
      <c r="ER3" s="42">
        <v>17023.8</v>
      </c>
      <c r="ES3" s="42">
        <v>20397.3</v>
      </c>
      <c r="ET3" s="42">
        <v>24435.200000000001</v>
      </c>
      <c r="EU3" s="42">
        <v>29927.9</v>
      </c>
      <c r="EV3" s="42">
        <v>36975.699999999997</v>
      </c>
      <c r="EW3" s="42">
        <v>45826.7</v>
      </c>
      <c r="EX3" s="42">
        <v>56523.1</v>
      </c>
      <c r="EY3" s="42">
        <v>67203.5</v>
      </c>
      <c r="EZ3" s="42">
        <v>79372.5</v>
      </c>
      <c r="FA3" s="42">
        <v>92957</v>
      </c>
      <c r="FB3" s="42">
        <v>114943.8</v>
      </c>
      <c r="FC3" s="42">
        <v>6221.5</v>
      </c>
      <c r="FD3" s="42">
        <v>13132.7</v>
      </c>
      <c r="FE3" s="42">
        <v>22662.799999999999</v>
      </c>
      <c r="FF3" s="42">
        <v>32236.9</v>
      </c>
      <c r="FG3" s="42">
        <v>43100.1</v>
      </c>
      <c r="FH3" s="42">
        <v>54867.1</v>
      </c>
      <c r="FI3" s="42">
        <v>67069.100000000006</v>
      </c>
      <c r="FJ3" s="42">
        <v>82719</v>
      </c>
      <c r="FK3" s="42">
        <v>98446.7</v>
      </c>
      <c r="FL3" s="42">
        <v>114002.7</v>
      </c>
      <c r="FM3" s="42">
        <v>132052.4</v>
      </c>
      <c r="FN3" s="42">
        <v>165818.20000000001</v>
      </c>
      <c r="FO3" s="42">
        <v>8323.7999999999993</v>
      </c>
      <c r="FP3" s="42">
        <v>18135.7</v>
      </c>
      <c r="FQ3" s="42">
        <v>36925</v>
      </c>
      <c r="FR3" s="42">
        <v>53453.2</v>
      </c>
      <c r="FS3" s="42">
        <v>70626.899999999994</v>
      </c>
      <c r="FT3" s="42">
        <v>85986</v>
      </c>
      <c r="FU3" s="42">
        <v>101382.1</v>
      </c>
      <c r="FV3" s="42">
        <v>117316</v>
      </c>
      <c r="FW3" s="42">
        <v>134895.9</v>
      </c>
      <c r="FX3" s="42">
        <v>156966.70000000001</v>
      </c>
      <c r="FY3" s="42">
        <v>176692.5</v>
      </c>
      <c r="FZ3" s="42">
        <v>210197.4</v>
      </c>
      <c r="GA3" s="42">
        <v>9436.7999999999993</v>
      </c>
    </row>
    <row r="4" spans="1:183" s="25" customFormat="1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</row>
    <row r="5" spans="1:183" ht="68.25" customHeight="1">
      <c r="A5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5" s="92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V5" s="25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3"/>
    </row>
    <row r="6" spans="1:183" ht="15.75" customHeight="1">
      <c r="A6" s="92" t="str">
        <f>IF('0'!A1=1,"** За 2017 рік дані попередні","** During 2017 - preliminary data")</f>
        <v>** За 2017 рік дані попередні</v>
      </c>
      <c r="B6" s="92"/>
      <c r="BD6" s="27"/>
    </row>
  </sheetData>
  <sheetProtection password="CF16" sheet="1" objects="1" scenarios="1"/>
  <mergeCells count="4">
    <mergeCell ref="A2:B2"/>
    <mergeCell ref="A3:B3"/>
    <mergeCell ref="A5:B5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N18"/>
  <sheetViews>
    <sheetView showGridLines="0" showRowColHeaders="0" workbookViewId="0">
      <pane xSplit="2" ySplit="3" topLeftCell="EY4" activePane="bottomRight" state="frozen"/>
      <selection activeCell="BT3" sqref="BT3"/>
      <selection pane="topRight" activeCell="BT3" sqref="BT3"/>
      <selection pane="bottomLeft" activeCell="BT3" sqref="BT3"/>
      <selection pane="bottomRight"/>
    </sheetView>
  </sheetViews>
  <sheetFormatPr defaultRowHeight="13.8" outlineLevelCol="1"/>
  <cols>
    <col min="1" max="1" width="9" customWidth="1"/>
    <col min="2" max="2" width="45.77734375" customWidth="1"/>
    <col min="3" max="13" width="10.77734375" style="21" hidden="1" customWidth="1" outlineLevel="1"/>
    <col min="14" max="14" width="10.77734375" style="21" customWidth="1" collapsed="1"/>
    <col min="15" max="25" width="10.77734375" style="21" hidden="1" customWidth="1" outlineLevel="1"/>
    <col min="26" max="26" width="10.77734375" style="21" customWidth="1" collapsed="1"/>
    <col min="27" max="37" width="10.77734375" style="21" hidden="1" customWidth="1" outlineLevel="1"/>
    <col min="38" max="38" width="10.77734375" style="21" customWidth="1" collapsed="1"/>
    <col min="39" max="49" width="10.77734375" style="21" hidden="1" customWidth="1" outlineLevel="1"/>
    <col min="50" max="50" width="10.77734375" style="21" customWidth="1" collapsed="1"/>
    <col min="51" max="58" width="10.77734375" style="21" hidden="1" customWidth="1" outlineLevel="1"/>
    <col min="59" max="61" width="10.77734375" style="23" hidden="1" customWidth="1" outlineLevel="1"/>
    <col min="62" max="62" width="10.77734375" style="23" customWidth="1" collapsed="1"/>
    <col min="63" max="63" width="10.77734375" style="23" hidden="1" customWidth="1" outlineLevel="1"/>
    <col min="64" max="73" width="10.77734375" hidden="1" customWidth="1" outlineLevel="1"/>
    <col min="74" max="74" width="10.77734375" customWidth="1" collapsed="1"/>
    <col min="75" max="85" width="10.77734375" hidden="1" customWidth="1" outlineLevel="1"/>
    <col min="86" max="86" width="10.77734375" customWidth="1" collapsed="1"/>
    <col min="87" max="97" width="11.109375" hidden="1" customWidth="1" outlineLevel="1"/>
    <col min="98" max="98" width="11.109375" customWidth="1" collapsed="1"/>
    <col min="99" max="107" width="11.109375" hidden="1" customWidth="1" outlineLevel="1"/>
    <col min="108" max="109" width="10.77734375" hidden="1" customWidth="1" outlineLevel="1"/>
    <col min="110" max="110" width="10.77734375" customWidth="1" collapsed="1"/>
    <col min="112" max="113" width="10.77734375" customWidth="1"/>
    <col min="147" max="155" width="8.77734375" customWidth="1"/>
    <col min="165" max="167" width="8.88671875" customWidth="1"/>
    <col min="168" max="170" width="8.77734375" customWidth="1"/>
  </cols>
  <sheetData>
    <row r="1" spans="1:170" ht="14.25" customHeight="1">
      <c r="A1" s="18" t="str">
        <f>IF('0'!A1=1,"до змісту","to title")</f>
        <v>до змісту</v>
      </c>
      <c r="B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170" ht="15.75" customHeight="1">
      <c r="A2" s="90"/>
      <c r="B2" s="90"/>
      <c r="C2" s="62" t="s">
        <v>15</v>
      </c>
      <c r="D2" s="62" t="s">
        <v>16</v>
      </c>
      <c r="E2" s="62" t="s">
        <v>17</v>
      </c>
      <c r="F2" s="62" t="s">
        <v>18</v>
      </c>
      <c r="G2" s="62" t="s">
        <v>19</v>
      </c>
      <c r="H2" s="62" t="s">
        <v>20</v>
      </c>
      <c r="I2" s="62" t="s">
        <v>21</v>
      </c>
      <c r="J2" s="62" t="s">
        <v>22</v>
      </c>
      <c r="K2" s="62" t="s">
        <v>23</v>
      </c>
      <c r="L2" s="62" t="s">
        <v>24</v>
      </c>
      <c r="M2" s="62" t="s">
        <v>25</v>
      </c>
      <c r="N2" s="62" t="s">
        <v>26</v>
      </c>
      <c r="O2" s="62" t="s">
        <v>27</v>
      </c>
      <c r="P2" s="62" t="s">
        <v>28</v>
      </c>
      <c r="Q2" s="62" t="s">
        <v>29</v>
      </c>
      <c r="R2" s="62" t="s">
        <v>30</v>
      </c>
      <c r="S2" s="62" t="s">
        <v>31</v>
      </c>
      <c r="T2" s="62" t="s">
        <v>32</v>
      </c>
      <c r="U2" s="62" t="s">
        <v>33</v>
      </c>
      <c r="V2" s="62" t="s">
        <v>34</v>
      </c>
      <c r="W2" s="62" t="s">
        <v>35</v>
      </c>
      <c r="X2" s="62" t="s">
        <v>36</v>
      </c>
      <c r="Y2" s="62" t="s">
        <v>37</v>
      </c>
      <c r="Z2" s="62" t="s">
        <v>38</v>
      </c>
      <c r="AA2" s="62" t="s">
        <v>39</v>
      </c>
      <c r="AB2" s="62" t="s">
        <v>40</v>
      </c>
      <c r="AC2" s="62" t="s">
        <v>41</v>
      </c>
      <c r="AD2" s="62" t="s">
        <v>42</v>
      </c>
      <c r="AE2" s="62" t="s">
        <v>43</v>
      </c>
      <c r="AF2" s="62" t="s">
        <v>44</v>
      </c>
      <c r="AG2" s="62" t="s">
        <v>45</v>
      </c>
      <c r="AH2" s="62" t="s">
        <v>46</v>
      </c>
      <c r="AI2" s="62" t="s">
        <v>47</v>
      </c>
      <c r="AJ2" s="62" t="s">
        <v>48</v>
      </c>
      <c r="AK2" s="62" t="s">
        <v>49</v>
      </c>
      <c r="AL2" s="62" t="s">
        <v>50</v>
      </c>
      <c r="AM2" s="62" t="s">
        <v>51</v>
      </c>
      <c r="AN2" s="62" t="s">
        <v>52</v>
      </c>
      <c r="AO2" s="62" t="s">
        <v>53</v>
      </c>
      <c r="AP2" s="62" t="s">
        <v>54</v>
      </c>
      <c r="AQ2" s="62" t="s">
        <v>55</v>
      </c>
      <c r="AR2" s="62" t="s">
        <v>56</v>
      </c>
      <c r="AS2" s="62" t="s">
        <v>57</v>
      </c>
      <c r="AT2" s="62" t="s">
        <v>58</v>
      </c>
      <c r="AU2" s="62" t="s">
        <v>59</v>
      </c>
      <c r="AV2" s="62" t="s">
        <v>60</v>
      </c>
      <c r="AW2" s="62" t="s">
        <v>61</v>
      </c>
      <c r="AX2" s="62" t="s">
        <v>62</v>
      </c>
      <c r="AY2" s="62" t="s">
        <v>63</v>
      </c>
      <c r="AZ2" s="62" t="s">
        <v>64</v>
      </c>
      <c r="BA2" s="62" t="s">
        <v>65</v>
      </c>
      <c r="BB2" s="62" t="s">
        <v>66</v>
      </c>
      <c r="BC2" s="62" t="s">
        <v>67</v>
      </c>
      <c r="BD2" s="62" t="s">
        <v>68</v>
      </c>
      <c r="BE2" s="62" t="s">
        <v>69</v>
      </c>
      <c r="BF2" s="62" t="s">
        <v>70</v>
      </c>
      <c r="BG2" s="62" t="s">
        <v>71</v>
      </c>
      <c r="BH2" s="62" t="s">
        <v>72</v>
      </c>
      <c r="BI2" s="62" t="s">
        <v>73</v>
      </c>
      <c r="BJ2" s="62" t="s">
        <v>74</v>
      </c>
      <c r="BK2" s="62" t="s">
        <v>75</v>
      </c>
      <c r="BL2" s="62" t="s">
        <v>76</v>
      </c>
      <c r="BM2" s="62" t="s">
        <v>77</v>
      </c>
      <c r="BN2" s="62" t="s">
        <v>78</v>
      </c>
      <c r="BO2" s="62" t="s">
        <v>79</v>
      </c>
      <c r="BP2" s="62" t="s">
        <v>80</v>
      </c>
      <c r="BQ2" s="62" t="s">
        <v>81</v>
      </c>
      <c r="BR2" s="62" t="s">
        <v>82</v>
      </c>
      <c r="BS2" s="62" t="s">
        <v>83</v>
      </c>
      <c r="BT2" s="62" t="s">
        <v>84</v>
      </c>
      <c r="BU2" s="62" t="s">
        <v>85</v>
      </c>
      <c r="BV2" s="62">
        <v>42705</v>
      </c>
      <c r="BW2" s="62" t="s">
        <v>86</v>
      </c>
      <c r="BX2" s="62" t="s">
        <v>87</v>
      </c>
      <c r="BY2" s="62" t="s">
        <v>88</v>
      </c>
      <c r="BZ2" s="62" t="s">
        <v>89</v>
      </c>
      <c r="CA2" s="62" t="s">
        <v>90</v>
      </c>
      <c r="CB2" s="62" t="s">
        <v>91</v>
      </c>
      <c r="CC2" s="62" t="s">
        <v>92</v>
      </c>
      <c r="CD2" s="62" t="s">
        <v>93</v>
      </c>
      <c r="CE2" s="62" t="s">
        <v>94</v>
      </c>
      <c r="CF2" s="62" t="s">
        <v>95</v>
      </c>
      <c r="CG2" s="62" t="s">
        <v>96</v>
      </c>
      <c r="CH2" s="62">
        <v>43070</v>
      </c>
      <c r="CI2" s="62" t="s">
        <v>97</v>
      </c>
      <c r="CJ2" s="62" t="s">
        <v>98</v>
      </c>
      <c r="CK2" s="62">
        <v>43160</v>
      </c>
      <c r="CL2" s="62">
        <v>43191</v>
      </c>
      <c r="CM2" s="62">
        <v>43221</v>
      </c>
      <c r="CN2" s="62">
        <v>43252</v>
      </c>
      <c r="CO2" s="62">
        <v>43282</v>
      </c>
      <c r="CP2" s="62">
        <v>43313</v>
      </c>
      <c r="CQ2" s="62">
        <v>43344</v>
      </c>
      <c r="CR2" s="62">
        <v>43374</v>
      </c>
      <c r="CS2" s="62">
        <v>43405</v>
      </c>
      <c r="CT2" s="62">
        <v>43435</v>
      </c>
      <c r="CU2" s="62">
        <v>43466</v>
      </c>
      <c r="CV2" s="62">
        <v>43497</v>
      </c>
      <c r="CW2" s="62">
        <v>43525</v>
      </c>
      <c r="CX2" s="62">
        <v>43556</v>
      </c>
      <c r="CY2" s="62">
        <v>43586</v>
      </c>
      <c r="CZ2" s="62">
        <v>43617</v>
      </c>
      <c r="DA2" s="62">
        <v>43647</v>
      </c>
      <c r="DB2" s="62">
        <v>43678</v>
      </c>
      <c r="DC2" s="62">
        <v>43709</v>
      </c>
      <c r="DD2" s="62">
        <v>43739</v>
      </c>
      <c r="DE2" s="62">
        <v>43770</v>
      </c>
      <c r="DF2" s="62">
        <v>43800</v>
      </c>
      <c r="DG2" s="62">
        <v>43831</v>
      </c>
      <c r="DH2" s="62">
        <v>43862</v>
      </c>
      <c r="DI2" s="62">
        <v>43891</v>
      </c>
      <c r="DJ2" s="62">
        <v>43922</v>
      </c>
      <c r="DK2" s="62">
        <v>43952</v>
      </c>
      <c r="DL2" s="62">
        <v>43983</v>
      </c>
      <c r="DM2" s="62">
        <v>44013</v>
      </c>
      <c r="DN2" s="62">
        <v>44044</v>
      </c>
      <c r="DO2" s="62">
        <v>44075</v>
      </c>
      <c r="DP2" s="62">
        <v>44105</v>
      </c>
      <c r="DQ2" s="62">
        <v>44136</v>
      </c>
      <c r="DR2" s="62">
        <v>44166</v>
      </c>
      <c r="DS2" s="62">
        <v>44197</v>
      </c>
      <c r="DT2" s="62">
        <v>44228</v>
      </c>
      <c r="DU2" s="62">
        <v>44256</v>
      </c>
      <c r="DV2" s="62">
        <v>44287</v>
      </c>
      <c r="DW2" s="62">
        <v>44317</v>
      </c>
      <c r="DX2" s="62">
        <v>44348</v>
      </c>
      <c r="DY2" s="62">
        <v>44378</v>
      </c>
      <c r="DZ2" s="62">
        <v>44409</v>
      </c>
      <c r="EA2" s="62">
        <v>44440</v>
      </c>
      <c r="EB2" s="62">
        <v>44470</v>
      </c>
      <c r="EC2" s="62">
        <v>44501</v>
      </c>
      <c r="ED2" s="62">
        <v>44531</v>
      </c>
      <c r="EE2" s="62">
        <v>44562</v>
      </c>
      <c r="EF2" s="62">
        <v>44593</v>
      </c>
      <c r="EG2" s="62">
        <v>44621</v>
      </c>
      <c r="EH2" s="62">
        <v>44652</v>
      </c>
      <c r="EI2" s="62">
        <v>44682</v>
      </c>
      <c r="EJ2" s="62">
        <v>44713</v>
      </c>
      <c r="EK2" s="62">
        <v>44743</v>
      </c>
      <c r="EL2" s="62">
        <v>44774</v>
      </c>
      <c r="EM2" s="62">
        <v>44805</v>
      </c>
      <c r="EN2" s="62">
        <v>44835</v>
      </c>
      <c r="EO2" s="62">
        <v>44866</v>
      </c>
      <c r="EP2" s="62">
        <v>44896</v>
      </c>
      <c r="EQ2" s="62">
        <v>44927</v>
      </c>
      <c r="ER2" s="62">
        <v>44958</v>
      </c>
      <c r="ES2" s="62">
        <v>44986</v>
      </c>
      <c r="ET2" s="62">
        <v>45017</v>
      </c>
      <c r="EU2" s="62">
        <v>45047</v>
      </c>
      <c r="EV2" s="62">
        <v>45078</v>
      </c>
      <c r="EW2" s="62">
        <v>45108</v>
      </c>
      <c r="EX2" s="62">
        <v>45139</v>
      </c>
      <c r="EY2" s="62">
        <v>45170</v>
      </c>
      <c r="EZ2" s="62">
        <v>45200</v>
      </c>
      <c r="FA2" s="62">
        <v>45231</v>
      </c>
      <c r="FB2" s="62">
        <v>45261</v>
      </c>
      <c r="FC2" s="62">
        <v>45292</v>
      </c>
      <c r="FD2" s="62">
        <v>45323</v>
      </c>
      <c r="FE2" s="62">
        <v>45352</v>
      </c>
      <c r="FF2" s="62">
        <v>45383</v>
      </c>
      <c r="FG2" s="62">
        <v>45413</v>
      </c>
      <c r="FH2" s="62">
        <v>45444</v>
      </c>
      <c r="FI2" s="62">
        <v>45474</v>
      </c>
      <c r="FJ2" s="62">
        <v>45505</v>
      </c>
      <c r="FK2" s="62">
        <v>45536</v>
      </c>
      <c r="FL2" s="62">
        <v>45566</v>
      </c>
      <c r="FM2" s="62">
        <v>45597</v>
      </c>
      <c r="FN2" s="62">
        <v>45627</v>
      </c>
    </row>
    <row r="3" spans="1:170" s="43" customFormat="1" ht="35.25" customHeight="1">
      <c r="A3" s="91" t="str">
        <f>IF('0'!$A$1=1,"Індекс БР, до відповідного періоду попереднього року, % (2010=100%)*","Index of PCW, to соrresponding period of previous year, % (2010=100%)*")</f>
        <v>Індекс БР, до відповідного періоду попереднього року, % (2010=100%)*</v>
      </c>
      <c r="B3" s="91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3" s="42">
        <v>117.9</v>
      </c>
      <c r="D3" s="42">
        <v>117.5</v>
      </c>
      <c r="E3" s="42">
        <v>118.8</v>
      </c>
      <c r="F3" s="42">
        <v>121.4</v>
      </c>
      <c r="G3" s="42">
        <v>122.4</v>
      </c>
      <c r="H3" s="42">
        <v>124.3</v>
      </c>
      <c r="I3" s="42">
        <v>121.9</v>
      </c>
      <c r="J3" s="42">
        <v>121.5</v>
      </c>
      <c r="K3" s="42">
        <v>120.5</v>
      </c>
      <c r="L3" s="42">
        <v>121.5</v>
      </c>
      <c r="M3" s="42">
        <v>122.2</v>
      </c>
      <c r="N3" s="42" t="s">
        <v>2</v>
      </c>
      <c r="O3" s="42">
        <v>118.6</v>
      </c>
      <c r="P3" s="42">
        <v>111.5</v>
      </c>
      <c r="Q3" s="42">
        <v>108.5</v>
      </c>
      <c r="R3" s="42">
        <v>109.5</v>
      </c>
      <c r="S3" s="42">
        <v>111.2</v>
      </c>
      <c r="T3" s="42">
        <v>108.1</v>
      </c>
      <c r="U3" s="42">
        <v>103.6</v>
      </c>
      <c r="V3" s="42">
        <v>100.8</v>
      </c>
      <c r="W3" s="42">
        <v>99.3</v>
      </c>
      <c r="X3" s="42">
        <v>97.3</v>
      </c>
      <c r="Y3" s="42">
        <v>94.6</v>
      </c>
      <c r="Z3" s="42">
        <v>92.7</v>
      </c>
      <c r="AA3" s="42">
        <v>83.7</v>
      </c>
      <c r="AB3" s="42">
        <v>88.1</v>
      </c>
      <c r="AC3" s="42">
        <v>84.4</v>
      </c>
      <c r="AD3" s="42">
        <v>85.4</v>
      </c>
      <c r="AE3" s="42">
        <v>82.5</v>
      </c>
      <c r="AF3" s="42">
        <v>82.4</v>
      </c>
      <c r="AG3" s="42">
        <v>84.8</v>
      </c>
      <c r="AH3" s="42">
        <v>86.1</v>
      </c>
      <c r="AI3" s="42">
        <v>86.1</v>
      </c>
      <c r="AJ3" s="42">
        <v>86.4</v>
      </c>
      <c r="AK3" s="42">
        <v>87.6</v>
      </c>
      <c r="AL3" s="42">
        <v>89</v>
      </c>
      <c r="AM3" s="42">
        <v>103.4</v>
      </c>
      <c r="AN3" s="42">
        <v>101.4</v>
      </c>
      <c r="AO3" s="42">
        <v>103.2</v>
      </c>
      <c r="AP3" s="42">
        <v>98.4</v>
      </c>
      <c r="AQ3" s="42">
        <v>95.9</v>
      </c>
      <c r="AR3" s="42">
        <v>92.2</v>
      </c>
      <c r="AS3" s="42">
        <v>88.9</v>
      </c>
      <c r="AT3" s="42">
        <v>85.4</v>
      </c>
      <c r="AU3" s="42">
        <v>83.6</v>
      </c>
      <c r="AV3" s="42">
        <v>82.1</v>
      </c>
      <c r="AW3" s="42">
        <v>81.599999999999994</v>
      </c>
      <c r="AX3" s="42">
        <v>79.599999999999994</v>
      </c>
      <c r="AY3" s="42">
        <v>67.599999999999994</v>
      </c>
      <c r="AZ3" s="42">
        <v>70.900000000000006</v>
      </c>
      <c r="BA3" s="42">
        <v>70.3</v>
      </c>
      <c r="BB3" s="42">
        <v>69.7</v>
      </c>
      <c r="BC3" s="42">
        <v>71.5</v>
      </c>
      <c r="BD3" s="42">
        <v>73.8</v>
      </c>
      <c r="BE3" s="42">
        <v>75</v>
      </c>
      <c r="BF3" s="42">
        <v>77.2</v>
      </c>
      <c r="BG3" s="42">
        <v>79.099999999999994</v>
      </c>
      <c r="BH3" s="42">
        <v>81.099999999999994</v>
      </c>
      <c r="BI3" s="42">
        <v>82.7</v>
      </c>
      <c r="BJ3" s="42">
        <v>87.7</v>
      </c>
      <c r="BK3" s="42">
        <v>96.5</v>
      </c>
      <c r="BL3" s="42">
        <v>105.8</v>
      </c>
      <c r="BM3" s="42">
        <v>108.3</v>
      </c>
      <c r="BN3" s="42">
        <v>113</v>
      </c>
      <c r="BO3" s="42">
        <v>112.9</v>
      </c>
      <c r="BP3" s="42">
        <v>113</v>
      </c>
      <c r="BQ3" s="42">
        <v>114.4</v>
      </c>
      <c r="BR3" s="42">
        <v>115.4</v>
      </c>
      <c r="BS3" s="42">
        <v>117.3</v>
      </c>
      <c r="BT3" s="42">
        <v>117</v>
      </c>
      <c r="BU3" s="42">
        <v>117.2</v>
      </c>
      <c r="BV3" s="42">
        <v>117.4</v>
      </c>
      <c r="BW3" s="42">
        <v>146.5</v>
      </c>
      <c r="BX3" s="42">
        <v>127.6</v>
      </c>
      <c r="BY3" s="42">
        <v>125.4</v>
      </c>
      <c r="BZ3" s="42">
        <v>122.9</v>
      </c>
      <c r="CA3" s="42">
        <v>126</v>
      </c>
      <c r="CB3" s="42">
        <v>129.19999999999999</v>
      </c>
      <c r="CC3" s="42">
        <v>129.1</v>
      </c>
      <c r="CD3" s="42">
        <v>129.80000000000001</v>
      </c>
      <c r="CE3" s="42">
        <v>128.30000000000001</v>
      </c>
      <c r="CF3" s="42">
        <v>127.5</v>
      </c>
      <c r="CG3" s="42">
        <v>126.5</v>
      </c>
      <c r="CH3" s="42">
        <v>126.3</v>
      </c>
      <c r="CI3" s="42">
        <v>105</v>
      </c>
      <c r="CJ3" s="42">
        <v>103.6</v>
      </c>
      <c r="CK3" s="42">
        <v>103.3</v>
      </c>
      <c r="CL3" s="42">
        <v>103.1</v>
      </c>
      <c r="CM3" s="42">
        <v>104.6</v>
      </c>
      <c r="CN3" s="42">
        <v>107</v>
      </c>
      <c r="CO3" s="42">
        <v>108.8</v>
      </c>
      <c r="CP3" s="42">
        <v>108.3</v>
      </c>
      <c r="CQ3" s="42">
        <v>108.2</v>
      </c>
      <c r="CR3" s="42">
        <v>108.7</v>
      </c>
      <c r="CS3" s="42">
        <v>108.7</v>
      </c>
      <c r="CT3" s="42">
        <v>108.5</v>
      </c>
      <c r="CU3" s="42" t="s">
        <v>99</v>
      </c>
      <c r="CV3" s="42" t="s">
        <v>99</v>
      </c>
      <c r="CW3" s="42" t="s">
        <v>99</v>
      </c>
      <c r="CX3" s="42" t="s">
        <v>99</v>
      </c>
      <c r="CY3" s="42" t="s">
        <v>99</v>
      </c>
      <c r="CZ3" s="42" t="s">
        <v>99</v>
      </c>
      <c r="DA3" s="42" t="s">
        <v>99</v>
      </c>
      <c r="DB3" s="42" t="s">
        <v>99</v>
      </c>
      <c r="DC3" s="42" t="s">
        <v>99</v>
      </c>
      <c r="DD3" s="42" t="s">
        <v>99</v>
      </c>
      <c r="DE3" s="42" t="s">
        <v>99</v>
      </c>
      <c r="DF3" s="42" t="s">
        <v>99</v>
      </c>
      <c r="DG3" s="42" t="s">
        <v>99</v>
      </c>
      <c r="DH3" s="42" t="s">
        <v>99</v>
      </c>
      <c r="DI3" s="42" t="s">
        <v>99</v>
      </c>
      <c r="DJ3" s="42" t="s">
        <v>99</v>
      </c>
      <c r="DK3" s="42" t="s">
        <v>99</v>
      </c>
      <c r="DL3" s="42" t="s">
        <v>99</v>
      </c>
      <c r="DM3" s="42" t="s">
        <v>99</v>
      </c>
      <c r="DN3" s="42" t="s">
        <v>99</v>
      </c>
      <c r="DO3" s="42" t="s">
        <v>99</v>
      </c>
      <c r="DP3" s="42" t="s">
        <v>99</v>
      </c>
      <c r="DQ3" s="42" t="s">
        <v>99</v>
      </c>
      <c r="DR3" s="42" t="s">
        <v>99</v>
      </c>
      <c r="DS3" s="42" t="s">
        <v>99</v>
      </c>
      <c r="DT3" s="42" t="s">
        <v>99</v>
      </c>
      <c r="DU3" s="42" t="s">
        <v>99</v>
      </c>
      <c r="DV3" s="42" t="s">
        <v>99</v>
      </c>
      <c r="DW3" s="42" t="s">
        <v>99</v>
      </c>
      <c r="DX3" s="42" t="s">
        <v>99</v>
      </c>
      <c r="DY3" s="42" t="s">
        <v>99</v>
      </c>
      <c r="DZ3" s="42" t="s">
        <v>99</v>
      </c>
      <c r="EA3" s="42" t="s">
        <v>99</v>
      </c>
      <c r="EB3" s="42" t="s">
        <v>99</v>
      </c>
      <c r="EC3" s="42" t="s">
        <v>99</v>
      </c>
      <c r="ED3" s="42" t="s">
        <v>99</v>
      </c>
      <c r="EE3" s="42" t="s">
        <v>99</v>
      </c>
      <c r="EF3" s="42" t="s">
        <v>99</v>
      </c>
      <c r="EG3" s="42" t="s">
        <v>99</v>
      </c>
      <c r="EH3" s="42" t="s">
        <v>99</v>
      </c>
      <c r="EI3" s="42" t="s">
        <v>99</v>
      </c>
      <c r="EJ3" s="42" t="s">
        <v>99</v>
      </c>
      <c r="EK3" s="42" t="s">
        <v>99</v>
      </c>
      <c r="EL3" s="42" t="s">
        <v>99</v>
      </c>
      <c r="EM3" s="42" t="s">
        <v>99</v>
      </c>
      <c r="EN3" s="42" t="s">
        <v>99</v>
      </c>
      <c r="EO3" s="42" t="s">
        <v>99</v>
      </c>
      <c r="EP3" s="42" t="s">
        <v>99</v>
      </c>
      <c r="EQ3" s="42" t="s">
        <v>99</v>
      </c>
      <c r="ER3" s="42" t="s">
        <v>99</v>
      </c>
      <c r="ES3" s="42" t="s">
        <v>99</v>
      </c>
      <c r="ET3" s="42" t="s">
        <v>99</v>
      </c>
      <c r="EU3" s="42" t="s">
        <v>99</v>
      </c>
      <c r="EV3" s="42" t="s">
        <v>99</v>
      </c>
      <c r="EW3" s="42" t="s">
        <v>99</v>
      </c>
      <c r="EX3" s="42" t="s">
        <v>99</v>
      </c>
      <c r="EY3" s="42" t="s">
        <v>99</v>
      </c>
      <c r="EZ3" s="42" t="s">
        <v>99</v>
      </c>
      <c r="FA3" s="42" t="s">
        <v>99</v>
      </c>
      <c r="FB3" s="42" t="s">
        <v>99</v>
      </c>
      <c r="FC3" s="42" t="s">
        <v>99</v>
      </c>
      <c r="FD3" s="42" t="s">
        <v>99</v>
      </c>
      <c r="FE3" s="42" t="s">
        <v>99</v>
      </c>
      <c r="FF3" s="42" t="s">
        <v>99</v>
      </c>
      <c r="FG3" s="42" t="s">
        <v>99</v>
      </c>
      <c r="FH3" s="42" t="s">
        <v>99</v>
      </c>
      <c r="FI3" s="42" t="s">
        <v>99</v>
      </c>
      <c r="FJ3" s="42" t="s">
        <v>99</v>
      </c>
      <c r="FK3" s="42" t="s">
        <v>99</v>
      </c>
      <c r="FL3" s="42" t="s">
        <v>99</v>
      </c>
      <c r="FM3" s="42" t="s">
        <v>99</v>
      </c>
      <c r="FN3" s="42" t="s">
        <v>99</v>
      </c>
    </row>
    <row r="4" spans="1:170" s="25" customFormat="1" ht="41.25" customHeight="1">
      <c r="A4" s="93" t="str">
        <f>IF('0'!$A$1=1,"Індекс БР, до відповідного періоду попереднього року, % (2016=100%)*","Index of PCW, to соrresponding period of previous year, % (2016=100%)*")</f>
        <v>Індекс БР, до відповідного періоду попереднього року, % (2016=100%)*</v>
      </c>
      <c r="B4" s="93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4" s="63" t="s">
        <v>99</v>
      </c>
      <c r="D4" s="63" t="s">
        <v>99</v>
      </c>
      <c r="E4" s="63" t="s">
        <v>99</v>
      </c>
      <c r="F4" s="63" t="s">
        <v>99</v>
      </c>
      <c r="G4" s="63" t="s">
        <v>99</v>
      </c>
      <c r="H4" s="63" t="s">
        <v>99</v>
      </c>
      <c r="I4" s="63" t="s">
        <v>99</v>
      </c>
      <c r="J4" s="63" t="s">
        <v>99</v>
      </c>
      <c r="K4" s="63" t="s">
        <v>99</v>
      </c>
      <c r="L4" s="63" t="s">
        <v>99</v>
      </c>
      <c r="M4" s="63" t="s">
        <v>99</v>
      </c>
      <c r="N4" s="63" t="s">
        <v>99</v>
      </c>
      <c r="O4" s="63" t="s">
        <v>99</v>
      </c>
      <c r="P4" s="63" t="s">
        <v>99</v>
      </c>
      <c r="Q4" s="63" t="s">
        <v>99</v>
      </c>
      <c r="R4" s="63" t="s">
        <v>99</v>
      </c>
      <c r="S4" s="63" t="s">
        <v>99</v>
      </c>
      <c r="T4" s="63" t="s">
        <v>99</v>
      </c>
      <c r="U4" s="63" t="s">
        <v>99</v>
      </c>
      <c r="V4" s="63" t="s">
        <v>99</v>
      </c>
      <c r="W4" s="63" t="s">
        <v>99</v>
      </c>
      <c r="X4" s="63" t="s">
        <v>99</v>
      </c>
      <c r="Y4" s="63" t="s">
        <v>99</v>
      </c>
      <c r="Z4" s="63" t="s">
        <v>99</v>
      </c>
      <c r="AA4" s="63" t="s">
        <v>99</v>
      </c>
      <c r="AB4" s="63" t="s">
        <v>99</v>
      </c>
      <c r="AC4" s="63" t="s">
        <v>99</v>
      </c>
      <c r="AD4" s="63" t="s">
        <v>99</v>
      </c>
      <c r="AE4" s="63" t="s">
        <v>99</v>
      </c>
      <c r="AF4" s="63" t="s">
        <v>99</v>
      </c>
      <c r="AG4" s="63" t="s">
        <v>99</v>
      </c>
      <c r="AH4" s="63" t="s">
        <v>99</v>
      </c>
      <c r="AI4" s="63" t="s">
        <v>99</v>
      </c>
      <c r="AJ4" s="63" t="s">
        <v>99</v>
      </c>
      <c r="AK4" s="63" t="s">
        <v>99</v>
      </c>
      <c r="AL4" s="63" t="s">
        <v>99</v>
      </c>
      <c r="AM4" s="63" t="s">
        <v>99</v>
      </c>
      <c r="AN4" s="63" t="s">
        <v>99</v>
      </c>
      <c r="AO4" s="63" t="s">
        <v>99</v>
      </c>
      <c r="AP4" s="63" t="s">
        <v>99</v>
      </c>
      <c r="AQ4" s="63" t="s">
        <v>99</v>
      </c>
      <c r="AR4" s="63" t="s">
        <v>99</v>
      </c>
      <c r="AS4" s="63" t="s">
        <v>99</v>
      </c>
      <c r="AT4" s="63" t="s">
        <v>99</v>
      </c>
      <c r="AU4" s="63" t="s">
        <v>99</v>
      </c>
      <c r="AV4" s="63" t="s">
        <v>99</v>
      </c>
      <c r="AW4" s="63" t="s">
        <v>99</v>
      </c>
      <c r="AX4" s="63" t="s">
        <v>99</v>
      </c>
      <c r="AY4" s="63">
        <v>67.3</v>
      </c>
      <c r="AZ4" s="63">
        <v>70.3</v>
      </c>
      <c r="BA4" s="63">
        <v>69.8</v>
      </c>
      <c r="BB4" s="63">
        <v>69.3</v>
      </c>
      <c r="BC4" s="63">
        <v>71.099999999999994</v>
      </c>
      <c r="BD4" s="63">
        <v>73.5</v>
      </c>
      <c r="BE4" s="63">
        <v>74.8</v>
      </c>
      <c r="BF4" s="63">
        <v>76.900000000000006</v>
      </c>
      <c r="BG4" s="63">
        <v>78.900000000000006</v>
      </c>
      <c r="BH4" s="63">
        <v>80.900000000000006</v>
      </c>
      <c r="BI4" s="63">
        <v>82.6</v>
      </c>
      <c r="BJ4" s="63">
        <v>87.5</v>
      </c>
      <c r="BK4" s="63">
        <v>96.3</v>
      </c>
      <c r="BL4" s="63">
        <v>105.8</v>
      </c>
      <c r="BM4" s="63">
        <v>108.3</v>
      </c>
      <c r="BN4" s="63">
        <v>113.1</v>
      </c>
      <c r="BO4" s="63">
        <v>113</v>
      </c>
      <c r="BP4" s="63">
        <v>113.1</v>
      </c>
      <c r="BQ4" s="63">
        <v>114.5</v>
      </c>
      <c r="BR4" s="63">
        <v>115.5</v>
      </c>
      <c r="BS4" s="63">
        <v>117.3</v>
      </c>
      <c r="BT4" s="63">
        <v>117.1</v>
      </c>
      <c r="BU4" s="63">
        <v>117.3</v>
      </c>
      <c r="BV4" s="63">
        <v>117.5</v>
      </c>
      <c r="BW4" s="63">
        <v>146.30000000000001</v>
      </c>
      <c r="BX4" s="63">
        <v>127.6</v>
      </c>
      <c r="BY4" s="63">
        <v>125.4</v>
      </c>
      <c r="BZ4" s="63">
        <v>123</v>
      </c>
      <c r="CA4" s="63">
        <v>126.1</v>
      </c>
      <c r="CB4" s="63">
        <v>129.30000000000001</v>
      </c>
      <c r="CC4" s="63">
        <v>129.30000000000001</v>
      </c>
      <c r="CD4" s="63">
        <v>129.9</v>
      </c>
      <c r="CE4" s="63">
        <v>128.5</v>
      </c>
      <c r="CF4" s="63">
        <v>127.6</v>
      </c>
      <c r="CG4" s="63">
        <v>126.6</v>
      </c>
      <c r="CH4" s="63">
        <v>126.4</v>
      </c>
      <c r="CI4" s="63">
        <v>105.1</v>
      </c>
      <c r="CJ4" s="63">
        <v>103.5</v>
      </c>
      <c r="CK4" s="63">
        <v>103.4</v>
      </c>
      <c r="CL4" s="63">
        <v>103.1</v>
      </c>
      <c r="CM4" s="63">
        <v>104.6</v>
      </c>
      <c r="CN4" s="63">
        <v>107</v>
      </c>
      <c r="CO4" s="63">
        <v>108.8</v>
      </c>
      <c r="CP4" s="63">
        <v>108.3</v>
      </c>
      <c r="CQ4" s="63">
        <v>108.2</v>
      </c>
      <c r="CR4" s="63">
        <v>108.7</v>
      </c>
      <c r="CS4" s="63">
        <v>108.8</v>
      </c>
      <c r="CT4" s="63">
        <v>108.6</v>
      </c>
      <c r="CU4" s="63">
        <v>115</v>
      </c>
      <c r="CV4" s="63">
        <v>122.6</v>
      </c>
      <c r="CW4" s="63">
        <v>129</v>
      </c>
      <c r="CX4" s="63">
        <v>131.80000000000001</v>
      </c>
      <c r="CY4" s="63">
        <v>130</v>
      </c>
      <c r="CZ4" s="63">
        <v>125.3</v>
      </c>
      <c r="DA4" s="63">
        <v>124.8</v>
      </c>
      <c r="DB4" s="63">
        <v>123.7</v>
      </c>
      <c r="DC4" s="63">
        <v>123.5</v>
      </c>
      <c r="DD4" s="63">
        <v>123.4</v>
      </c>
      <c r="DE4" s="63">
        <v>124.1</v>
      </c>
      <c r="DF4" s="63">
        <v>123.6</v>
      </c>
      <c r="DG4" s="63">
        <v>104.6</v>
      </c>
      <c r="DH4" s="63">
        <v>100</v>
      </c>
      <c r="DI4" s="63">
        <v>95.5</v>
      </c>
      <c r="DJ4" s="63">
        <v>92.4</v>
      </c>
      <c r="DK4" s="63">
        <v>94</v>
      </c>
      <c r="DL4" s="63">
        <v>95.7</v>
      </c>
      <c r="DM4" s="63">
        <v>97.2</v>
      </c>
      <c r="DN4" s="63">
        <v>99.4</v>
      </c>
      <c r="DO4" s="63">
        <v>101.7</v>
      </c>
      <c r="DP4" s="63">
        <v>103.3</v>
      </c>
      <c r="DQ4" s="63">
        <v>104.3</v>
      </c>
      <c r="DR4" s="63">
        <v>105.6</v>
      </c>
      <c r="DS4" s="63">
        <v>88.071337225106163</v>
      </c>
      <c r="DT4" s="63">
        <v>89.491787193756039</v>
      </c>
      <c r="DU4" s="63">
        <v>90.227154690284564</v>
      </c>
      <c r="DV4" s="63">
        <v>97.369102051369651</v>
      </c>
      <c r="DW4" s="63">
        <v>96.507086715873797</v>
      </c>
      <c r="DX4" s="63">
        <v>102.86619051063128</v>
      </c>
      <c r="DY4" s="63">
        <v>102.85555967897837</v>
      </c>
      <c r="DZ4" s="63">
        <v>104.62658537407022</v>
      </c>
      <c r="EA4" s="63">
        <v>106.04474512934591</v>
      </c>
      <c r="EB4" s="63">
        <v>103.55848716150489</v>
      </c>
      <c r="EC4" s="63">
        <v>103.37584161842004</v>
      </c>
      <c r="ED4" s="63">
        <v>106.80248199334051</v>
      </c>
      <c r="EE4" s="63">
        <v>103.8</v>
      </c>
      <c r="EF4" s="63">
        <v>89.5</v>
      </c>
      <c r="EG4" s="63">
        <v>62.9</v>
      </c>
      <c r="EH4" s="63">
        <v>49.8</v>
      </c>
      <c r="EI4" s="63">
        <v>44.3</v>
      </c>
      <c r="EJ4" s="63">
        <v>38.5</v>
      </c>
      <c r="EK4" s="63">
        <v>37.200000000000003</v>
      </c>
      <c r="EL4" s="63">
        <v>36.6</v>
      </c>
      <c r="EM4" s="63">
        <v>35.1</v>
      </c>
      <c r="EN4" s="63">
        <v>35.9</v>
      </c>
      <c r="EO4" s="63">
        <v>36</v>
      </c>
      <c r="EP4" s="63">
        <v>35.200000000000003</v>
      </c>
      <c r="EQ4" s="63">
        <v>54.4</v>
      </c>
      <c r="ER4" s="63">
        <v>62</v>
      </c>
      <c r="ES4" s="63">
        <v>89.8</v>
      </c>
      <c r="ET4" s="63">
        <v>106.3</v>
      </c>
      <c r="EU4" s="63">
        <v>116.8</v>
      </c>
      <c r="EV4" s="63">
        <v>122.2</v>
      </c>
      <c r="EW4" s="63">
        <v>122.1</v>
      </c>
      <c r="EX4" s="63">
        <v>123.2</v>
      </c>
      <c r="EY4" s="63">
        <v>124</v>
      </c>
      <c r="EZ4" s="63">
        <v>122.5</v>
      </c>
      <c r="FA4" s="63">
        <v>122</v>
      </c>
      <c r="FB4" s="63">
        <v>125</v>
      </c>
      <c r="FC4" s="63">
        <v>120.8</v>
      </c>
      <c r="FD4" s="63">
        <v>124.3</v>
      </c>
      <c r="FE4" s="63">
        <v>145.9</v>
      </c>
      <c r="FF4" s="63">
        <v>149.9</v>
      </c>
      <c r="FG4" s="63">
        <v>149</v>
      </c>
      <c r="FH4" s="63">
        <v>143.1</v>
      </c>
      <c r="FI4" s="63">
        <v>138.6</v>
      </c>
      <c r="FJ4" s="63">
        <v>131</v>
      </c>
      <c r="FK4" s="63">
        <v>127.1</v>
      </c>
      <c r="FL4" s="63">
        <v>128.19999999999999</v>
      </c>
      <c r="FM4" s="63">
        <v>124.9</v>
      </c>
      <c r="FN4" s="63">
        <v>118.6</v>
      </c>
    </row>
    <row r="5" spans="1:170" s="25" customFormat="1" ht="41.25" customHeight="1">
      <c r="A5" s="68"/>
      <c r="B5" s="68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9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9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</row>
    <row r="6" spans="1:170" s="25" customFormat="1" ht="33" customHeight="1">
      <c r="A6" s="94"/>
      <c r="B6" s="9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70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70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</row>
    <row r="7" spans="1:170" s="25" customFormat="1" ht="53.25" customHeight="1">
      <c r="A7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7" s="9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9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70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70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</row>
    <row r="8" spans="1:170" ht="68.25" customHeight="1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70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70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70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</row>
    <row r="9" spans="1:170" ht="15.6">
      <c r="A9" s="92"/>
      <c r="B9" s="92"/>
      <c r="AR9" s="27"/>
      <c r="AY9" s="70"/>
      <c r="BK9" s="70"/>
      <c r="BL9" s="71"/>
      <c r="CI9" s="70"/>
    </row>
    <row r="10" spans="1:170">
      <c r="AY10" s="70"/>
      <c r="BK10" s="70"/>
      <c r="BL10" s="71"/>
      <c r="CI10" s="70"/>
    </row>
    <row r="11" spans="1:170">
      <c r="AY11" s="70"/>
      <c r="BK11" s="70"/>
      <c r="BL11" s="71"/>
      <c r="CI11" s="70"/>
    </row>
    <row r="12" spans="1:170">
      <c r="AY12" s="70"/>
      <c r="BK12" s="70"/>
      <c r="BL12" s="71"/>
      <c r="CI12" s="70"/>
    </row>
    <row r="13" spans="1:170">
      <c r="AY13" s="70"/>
      <c r="BK13" s="70"/>
      <c r="BL13" s="71"/>
      <c r="CI13" s="70"/>
    </row>
    <row r="14" spans="1:170">
      <c r="AY14" s="70"/>
      <c r="BK14" s="70"/>
      <c r="BL14" s="71"/>
      <c r="CI14" s="70"/>
    </row>
    <row r="15" spans="1:170">
      <c r="AY15" s="70"/>
      <c r="BK15" s="70"/>
      <c r="BL15" s="71"/>
      <c r="CI15" s="70"/>
    </row>
    <row r="16" spans="1:170">
      <c r="AY16" s="70"/>
      <c r="BK16" s="70"/>
      <c r="BL16" s="71"/>
      <c r="CI16" s="70"/>
    </row>
    <row r="17" spans="51:87">
      <c r="AY17" s="70"/>
      <c r="BL17" s="71"/>
      <c r="CI17" s="71"/>
    </row>
    <row r="18" spans="51:87">
      <c r="AY18" s="70"/>
    </row>
  </sheetData>
  <sheetProtection password="CF16" sheet="1" objects="1" scenarios="1"/>
  <mergeCells count="6">
    <mergeCell ref="A2:B2"/>
    <mergeCell ref="A3:B3"/>
    <mergeCell ref="A7:B7"/>
    <mergeCell ref="A9:B9"/>
    <mergeCell ref="A4:B4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2015-10-29T09:05:45Z</cp:lastPrinted>
  <dcterms:created xsi:type="dcterms:W3CDTF">2008-08-15T07:59:50Z</dcterms:created>
  <dcterms:modified xsi:type="dcterms:W3CDTF">2025-05-09T13:10:40Z</dcterms:modified>
</cp:coreProperties>
</file>